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Traci\Desktop\"/>
    </mc:Choice>
  </mc:AlternateContent>
  <bookViews>
    <workbookView xWindow="0" yWindow="0" windowWidth="28800" windowHeight="12435" tabRatio="904"/>
  </bookViews>
  <sheets>
    <sheet name="Instructions" sheetId="1" r:id="rId1"/>
    <sheet name="Unadjusted Trial Balance" sheetId="2" r:id="rId2"/>
    <sheet name="Adjustments Needed" sheetId="3" r:id="rId3"/>
    <sheet name="Adjusting Journal Entries" sheetId="4" r:id="rId4"/>
    <sheet name="12-31-16 T-Accounts" sheetId="5" r:id="rId5"/>
    <sheet name="Adjusted Trial Balance" sheetId="6" r:id="rId6"/>
    <sheet name="Income Statement" sheetId="7" r:id="rId7"/>
    <sheet name="Statement of Retained Earnings" sheetId="9" r:id="rId8"/>
    <sheet name="Balance Sheet" sheetId="8" r:id="rId9"/>
    <sheet name="Closing Entries" sheetId="10" r:id="rId10"/>
    <sheet name="12-31-16 Post Close T-Accounts" sheetId="18" r:id="rId11"/>
    <sheet name="Post-Closing Trial Balance" sheetId="13" r:id="rId12"/>
    <sheet name="grading rubric" sheetId="14" r:id="rId13"/>
  </sheets>
  <definedNames>
    <definedName name="_xlnm.Print_Area" localSheetId="10">'12-31-16 Post Close T-Accounts'!$A$1:$AB$78</definedName>
    <definedName name="_xlnm.Print_Area" localSheetId="4">'12-31-16 T-Accounts'!$A$1:$AB$78</definedName>
    <definedName name="_xlnm.Print_Area" localSheetId="5">'Adjusted Trial Balance'!$A$1:$C$48</definedName>
    <definedName name="_xlnm.Print_Area" localSheetId="3">'Adjusting Journal Entries'!$A$1:$E$61</definedName>
    <definedName name="_xlnm.Print_Area" localSheetId="2">'Adjustments Needed'!$A$1:$O$90</definedName>
    <definedName name="_xlnm.Print_Area" localSheetId="8">'Balance Sheet'!$A$1:$D$49</definedName>
    <definedName name="_xlnm.Print_Area" localSheetId="9">'Closing Entries'!$A$1:$E$31</definedName>
    <definedName name="_xlnm.Print_Area" localSheetId="12">'grading rubric'!$A$1:$D$56</definedName>
    <definedName name="_xlnm.Print_Area" localSheetId="6">'Income Statement'!$A$1:$D$26</definedName>
    <definedName name="_xlnm.Print_Area" localSheetId="0">Instructions!$A$1:$D$54</definedName>
    <definedName name="_xlnm.Print_Area" localSheetId="11">'Post-Closing Trial Balance'!$A$1:$C$32</definedName>
    <definedName name="_xlnm.Print_Area" localSheetId="7">'Statement of Retained Earnings'!$A$1:$C$9</definedName>
    <definedName name="_xlnm.Print_Area" localSheetId="1">'Unadjusted Trial Balance'!$A$1:$D$39</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6" i="2" l="1"/>
  <c r="B7" i="2"/>
  <c r="F58" i="18"/>
  <c r="F65" i="18"/>
  <c r="B58" i="18"/>
  <c r="B65" i="18"/>
  <c r="F57" i="18"/>
  <c r="B57" i="18"/>
  <c r="Z46" i="18"/>
  <c r="Z53" i="18"/>
  <c r="V46" i="18"/>
  <c r="V53" i="18"/>
  <c r="R46" i="18"/>
  <c r="R53" i="18"/>
  <c r="N46" i="18"/>
  <c r="N53" i="18"/>
  <c r="J46" i="18"/>
  <c r="J53" i="18"/>
  <c r="F46" i="18"/>
  <c r="F53" i="18"/>
  <c r="C46" i="18"/>
  <c r="C53" i="18"/>
  <c r="Z45" i="18"/>
  <c r="V45" i="18"/>
  <c r="R45" i="18"/>
  <c r="N45" i="18"/>
  <c r="J45" i="18"/>
  <c r="F45" i="18"/>
  <c r="B45" i="18"/>
  <c r="AA34" i="18"/>
  <c r="AA41" i="18"/>
  <c r="V34" i="18"/>
  <c r="V41" i="18"/>
  <c r="S34" i="18"/>
  <c r="S41" i="18"/>
  <c r="O34" i="18"/>
  <c r="O41" i="18"/>
  <c r="K34" i="18"/>
  <c r="K41" i="18"/>
  <c r="G34" i="18"/>
  <c r="G41" i="18"/>
  <c r="C39" i="18"/>
  <c r="Z33" i="18"/>
  <c r="V33" i="18"/>
  <c r="R33" i="18"/>
  <c r="N33" i="18"/>
  <c r="J33" i="18"/>
  <c r="F33" i="18"/>
  <c r="B33" i="18"/>
  <c r="W24" i="18"/>
  <c r="W29" i="18"/>
  <c r="R24" i="18"/>
  <c r="R29" i="18"/>
  <c r="O24" i="18"/>
  <c r="O29" i="18"/>
  <c r="J23" i="18"/>
  <c r="J24" i="18"/>
  <c r="J29" i="18"/>
  <c r="G24" i="18"/>
  <c r="G29" i="18"/>
  <c r="B23" i="18"/>
  <c r="B24" i="18"/>
  <c r="B29" i="18"/>
  <c r="V23" i="18"/>
  <c r="R23" i="18"/>
  <c r="N23" i="18"/>
  <c r="F23" i="18"/>
  <c r="W15" i="18"/>
  <c r="W21" i="18"/>
  <c r="O15" i="18"/>
  <c r="O21" i="18"/>
  <c r="K15" i="18"/>
  <c r="K21" i="18"/>
  <c r="S15" i="18"/>
  <c r="S20" i="18"/>
  <c r="V14" i="18"/>
  <c r="R14" i="18"/>
  <c r="N14" i="18"/>
  <c r="J14" i="18"/>
  <c r="V5" i="18"/>
  <c r="V11" i="18"/>
  <c r="R5" i="18"/>
  <c r="R11" i="18"/>
  <c r="N5" i="18"/>
  <c r="N11" i="18"/>
  <c r="J5" i="18"/>
  <c r="J11" i="18"/>
  <c r="F5" i="18"/>
  <c r="F11" i="18"/>
  <c r="B5" i="18"/>
  <c r="B11" i="18"/>
  <c r="V4" i="18"/>
  <c r="R4" i="18"/>
  <c r="N4" i="18"/>
  <c r="J4" i="18"/>
  <c r="F4" i="18"/>
  <c r="B4" i="18"/>
  <c r="W15" i="5"/>
  <c r="W21" i="5"/>
  <c r="J46" i="5"/>
  <c r="J53" i="5"/>
  <c r="R46" i="5"/>
  <c r="R53" i="5"/>
  <c r="B58" i="5"/>
  <c r="B65" i="5"/>
  <c r="R5" i="5"/>
  <c r="R11" i="5"/>
  <c r="B5" i="5"/>
  <c r="B11" i="5"/>
  <c r="K15" i="5"/>
  <c r="J5" i="5"/>
  <c r="J11" i="5"/>
  <c r="O15" i="5"/>
  <c r="O21" i="5"/>
  <c r="G24" i="5"/>
  <c r="G29" i="5"/>
  <c r="O24" i="5"/>
  <c r="O29" i="5"/>
  <c r="R24" i="5"/>
  <c r="G34" i="5"/>
  <c r="K34" i="5"/>
  <c r="K41" i="5"/>
  <c r="Z46" i="5"/>
  <c r="Z53" i="5"/>
  <c r="AA34" i="5"/>
  <c r="AA41" i="5"/>
  <c r="O34" i="5"/>
  <c r="O41" i="5"/>
  <c r="V46" i="5"/>
  <c r="V53" i="5"/>
  <c r="N14" i="5"/>
  <c r="V34" i="5"/>
  <c r="V41" i="5"/>
  <c r="F58" i="5"/>
  <c r="N5" i="5"/>
  <c r="N11" i="5"/>
  <c r="N46" i="5"/>
  <c r="N53" i="5"/>
  <c r="F46" i="5"/>
  <c r="F53" i="5"/>
  <c r="C46" i="5"/>
  <c r="C53" i="5"/>
  <c r="V5" i="5"/>
  <c r="V11" i="5"/>
  <c r="C39" i="5"/>
  <c r="W24" i="5"/>
  <c r="W29" i="5"/>
  <c r="F5" i="5"/>
  <c r="F11" i="5"/>
  <c r="B24" i="5"/>
  <c r="B23" i="5"/>
  <c r="B29" i="5"/>
  <c r="J24" i="5"/>
  <c r="J23" i="5"/>
  <c r="J29" i="5"/>
  <c r="S15" i="5"/>
  <c r="S20" i="5"/>
  <c r="S34" i="5"/>
  <c r="S41" i="5"/>
  <c r="B4" i="5"/>
  <c r="F4" i="5"/>
  <c r="J4" i="5"/>
  <c r="N4" i="5"/>
  <c r="R4" i="5"/>
  <c r="V4" i="5"/>
  <c r="J14" i="5"/>
  <c r="R14" i="5"/>
  <c r="V14" i="5"/>
  <c r="F23" i="5"/>
  <c r="N23" i="5"/>
  <c r="R23" i="5"/>
  <c r="V23" i="5"/>
  <c r="B33" i="5"/>
  <c r="F33" i="5"/>
  <c r="J33" i="5"/>
  <c r="N33" i="5"/>
  <c r="R33" i="5"/>
  <c r="V33" i="5"/>
  <c r="Z33" i="5"/>
  <c r="B45" i="5"/>
  <c r="F45" i="5"/>
  <c r="J45" i="5"/>
  <c r="N45" i="5"/>
  <c r="R45" i="5"/>
  <c r="V45" i="5"/>
  <c r="Z45" i="5"/>
  <c r="B57" i="5"/>
  <c r="F57" i="5"/>
  <c r="K21" i="5"/>
  <c r="R29" i="5"/>
  <c r="G41" i="5"/>
  <c r="F65" i="5"/>
  <c r="C16" i="14"/>
  <c r="O5" i="14"/>
  <c r="C21" i="14"/>
  <c r="O11" i="14"/>
  <c r="C29" i="14"/>
  <c r="C36" i="14"/>
  <c r="C41" i="14"/>
  <c r="O16" i="14"/>
  <c r="C48" i="14"/>
  <c r="O21" i="14"/>
  <c r="C53" i="14"/>
  <c r="O26" i="14"/>
  <c r="O43" i="14"/>
  <c r="B16" i="14"/>
  <c r="B21" i="14"/>
  <c r="B29" i="14"/>
  <c r="B36" i="14"/>
  <c r="B41" i="14"/>
  <c r="B48" i="14"/>
  <c r="B53" i="14"/>
  <c r="B56" i="14"/>
  <c r="C56" i="14"/>
  <c r="B38" i="2"/>
  <c r="C38" i="2"/>
</calcChain>
</file>

<file path=xl/sharedStrings.xml><?xml version="1.0" encoding="utf-8"?>
<sst xmlns="http://schemas.openxmlformats.org/spreadsheetml/2006/main" count="292" uniqueCount="195">
  <si>
    <t>of the total grade on this assignment (28.5%) is based on your overall presentation of work and your use of Microsoft Excel features (cell links, formulas, etc.)</t>
    <phoneticPr fontId="16" type="noConversion"/>
  </si>
  <si>
    <t>Allowance to Reduce Inventory to NRV</t>
    <phoneticPr fontId="16" type="noConversion"/>
  </si>
  <si>
    <t>comprehensive problem will serve you well in the rest of your accounting curriculum.</t>
    <phoneticPr fontId="16" type="noConversion"/>
  </si>
  <si>
    <t xml:space="preserve">A review of inventory data further indicated that the current retail sales value of the ending inventory is $50,000 and estimated costs of </t>
    <phoneticPr fontId="16" type="noConversion"/>
  </si>
  <si>
    <t>Please review the grading rubric tab as you start work on the assignment to make sure that you understand how your work will be evaluated.  Please note that 100 points</t>
    <phoneticPr fontId="16" type="noConversion"/>
  </si>
  <si>
    <t xml:space="preserve">-DO NOT force any cells to match check figures given.  Any adjustments in the T-Accounts or financial statements not supported by </t>
    <phoneticPr fontId="16" type="noConversion"/>
  </si>
  <si>
    <t xml:space="preserve"> legitimate adjusting or closing entries will be considered financial statement misrepresentation sufficient to result in a failing grade.</t>
    <phoneticPr fontId="16" type="noConversion"/>
  </si>
  <si>
    <t>Final comments:  This project is intended to make sure that you understand the accounting cycle as well as several key financial accounting transactions that you have</t>
    <phoneticPr fontId="16" type="noConversion"/>
  </si>
  <si>
    <t>studied during your Intermediate Accounting series.  It is very important to take the necessary time on this project to master these concepts.  The concepts mastered in this</t>
    <phoneticPr fontId="16" type="noConversion"/>
  </si>
  <si>
    <t>method is used, prepare the entry to record bad debt expense for the calendar year.</t>
    <phoneticPr fontId="16" type="noConversion"/>
  </si>
  <si>
    <t>Do this final adjusting entry after preparing the Income Statement through the line "Income Before Income Taxes":</t>
    <phoneticPr fontId="16" type="noConversion"/>
  </si>
  <si>
    <t>Notice that the expired portion from March through November has been recorded already.</t>
    <phoneticPr fontId="16" type="noConversion"/>
  </si>
  <si>
    <t xml:space="preserve">Based on the income before income taxes figure from the income statement, calculate and record December's income tax expense adjustment </t>
    <phoneticPr fontId="16" type="noConversion"/>
  </si>
  <si>
    <t>On March 1, 2016, ABC purchased a one-year liability insurance policy for $27,000.</t>
    <phoneticPr fontId="16" type="noConversion"/>
  </si>
  <si>
    <t>On December 1, 2016, XYZ Co. agreed to rent space in ABC's building for $4,500 per month,</t>
    <phoneticPr fontId="16" type="noConversion"/>
  </si>
  <si>
    <t xml:space="preserve">ABC Corporation prepares an aging schedule on 12/31/16 that estimates total uncollectible accounts at $50,000.  Assuming that the allowance </t>
    <phoneticPr fontId="16" type="noConversion"/>
  </si>
  <si>
    <t>or Chapter 18 of your Intermediate Accounting textbook for a review.)</t>
    <phoneticPr fontId="16" type="noConversion"/>
  </si>
  <si>
    <t>that time totaled $55,000, which reflects historical cost.  Record the adjusting entry for properly recognizing</t>
    <phoneticPr fontId="16" type="noConversion"/>
  </si>
  <si>
    <t>It would be unusual for a company to have an asset impairment in Year 1, but for the sake of this example, ABC determined</t>
    <phoneticPr fontId="16" type="noConversion"/>
  </si>
  <si>
    <t>that their intangible asset might be impaired on December 31, 2016.  Record the impairment adjustment, if any.</t>
    <phoneticPr fontId="16" type="noConversion"/>
  </si>
  <si>
    <t>using the Loss and Allowance methodology.  For Income Statement presentation purposes, be sure to use the Loss Method for accounting</t>
    <phoneticPr fontId="16" type="noConversion"/>
  </si>
  <si>
    <t>for adjustments of inventory to market value.</t>
    <phoneticPr fontId="16" type="noConversion"/>
  </si>
  <si>
    <t>2016 Cost of Goods Sold.</t>
    <phoneticPr fontId="16" type="noConversion"/>
  </si>
  <si>
    <t>excess proceeds over par value in a stock issuance transaction.  (See your Principles of Accounting textbook or Chapter 18 of your Intermediate</t>
    <phoneticPr fontId="16" type="noConversion"/>
  </si>
  <si>
    <t>Accounting textbook for a review.)</t>
    <phoneticPr fontId="16" type="noConversion"/>
  </si>
  <si>
    <t xml:space="preserve">     If necessary, review financial statement preparation in Chapters 3 and 4 of your Intermediate Accounting textbook for a quick refresher.  </t>
    <phoneticPr fontId="16" type="noConversion"/>
  </si>
  <si>
    <t>Additionally, ABC adheres to GAAP by recording ending inventory at the lower of cost and net realizable value at a total inventory level.</t>
    <phoneticPr fontId="16" type="noConversion"/>
  </si>
  <si>
    <t>Paid-in Capital-Treasury Stock account should be used to account for the excess proceeds over cost. (See your Principles of Accounting textbook</t>
    <phoneticPr fontId="16" type="noConversion"/>
  </si>
  <si>
    <t xml:space="preserve">On 7/1/16, ABC purchased 4,000 shares of its own stock from existing stockholders as treasury stock.  The cost of the treasury </t>
    <phoneticPr fontId="16" type="noConversion"/>
  </si>
  <si>
    <t>stock was $5 per share, or $20,000 in total.  The effects of this transaction are already shown in the unadjusted trial balance.  On 12/31/16,</t>
    <phoneticPr fontId="16" type="noConversion"/>
  </si>
  <si>
    <t>On 12/31/16, ABC issued 10,000 shares of $1 par value common stock at the closing market price of $8 per share.  Prepare ABC's journal entry</t>
    <phoneticPr fontId="16" type="noConversion"/>
  </si>
  <si>
    <t xml:space="preserve"> to reflect the issuance of the stock on 12/31/16.  To refresh your memory, a Paid-in Capital in Excess of Par account should be used to account for</t>
    <phoneticPr fontId="16" type="noConversion"/>
  </si>
  <si>
    <t>The unearned revenue account must be adjusted to reflect the amount earned as of 12/31/16.</t>
    <phoneticPr fontId="16" type="noConversion"/>
  </si>
  <si>
    <t xml:space="preserve">dated 7/1/16, and mature 7/1/21.  Interest is payable semiannually on July 1 and January 1.  ABC uses the effective interest method of </t>
    <phoneticPr fontId="16" type="noConversion"/>
  </si>
  <si>
    <t>amortization for bond premium or discount.  Record the adjusting entry for the accrual of interest and the related amortization on 12/31/16.</t>
    <phoneticPr fontId="16" type="noConversion"/>
  </si>
  <si>
    <t>on the return's March 15, 2017 due date.</t>
    <phoneticPr fontId="16" type="noConversion"/>
  </si>
  <si>
    <t>ABC's income tax rate is 38%.  The entire year's income tax expense was estimated at the beginning of 2016 to be $108,000,</t>
    <phoneticPr fontId="16" type="noConversion"/>
  </si>
  <si>
    <t>Beginning balances (bb) on these T-accounts are the 12/31/16 unadjusted balances.</t>
    <phoneticPr fontId="16" type="noConversion"/>
  </si>
  <si>
    <t>December 31, 2016</t>
    <phoneticPr fontId="16" type="noConversion"/>
  </si>
  <si>
    <t>For the Year Ended December 31, 2016</t>
    <phoneticPr fontId="16" type="noConversion"/>
  </si>
  <si>
    <t>To refresh your memory, treasury stock is usually accounted for at cost.  When treasury stock is reissued for more than its cost, a separate</t>
    <phoneticPr fontId="16" type="noConversion"/>
  </si>
  <si>
    <t>On November 30, 2016, ABC borrowed $40,000 from American National Bank by issuing an interest-bearing note payable.</t>
    <phoneticPr fontId="16" type="noConversion"/>
  </si>
  <si>
    <t xml:space="preserve">This loan is to be repaid in three months (on February 28, 2017), along with interest computed at an annual rate of 9%.  </t>
    <phoneticPr fontId="16" type="noConversion"/>
  </si>
  <si>
    <t xml:space="preserve">On February 28, 2017 ABC must pay the bank the amount borrowed plus interest.  </t>
    <phoneticPr fontId="16" type="noConversion"/>
  </si>
  <si>
    <t>Interest through 12/31/16 must be accrued on the $40,000 note.</t>
    <phoneticPr fontId="16" type="noConversion"/>
  </si>
  <si>
    <t>physical inventory at year-end.  A physical count was taken on December 31, 2016, and the inventory on-hand at</t>
    <phoneticPr fontId="16" type="noConversion"/>
  </si>
  <si>
    <t>On 7/1/16, ABC sold 10% bonds having a maturity value of $700,000 for $756,773.50, resulting in an effective yield of 8%.  The bonds are</t>
    <phoneticPr fontId="16" type="noConversion"/>
  </si>
  <si>
    <t xml:space="preserve">     and posted all of your adjusting entries, make a duplicate copy of your "12-31-16 T-Accounts" tab to replace the existing blank </t>
    <phoneticPr fontId="16" type="noConversion"/>
  </si>
  <si>
    <t xml:space="preserve">    "Post-Close T Accounts" tab by right clicking on the completed "12-31-16 T-Accounts" tab, select Move or Copy,</t>
    <phoneticPr fontId="16" type="noConversion"/>
  </si>
  <si>
    <t>December 31, 2016</t>
    <phoneticPr fontId="16" type="noConversion"/>
  </si>
  <si>
    <t>The expired portion of insurance must be recorded as of 12/31/16.</t>
    <phoneticPr fontId="16" type="noConversion"/>
  </si>
  <si>
    <t xml:space="preserve">The building was purchased on February 1, 2016 for $37,500 with a remaining useful life of 25 years and a salvage value of $3,000.  </t>
    <phoneticPr fontId="16" type="noConversion"/>
  </si>
  <si>
    <t xml:space="preserve">The equipment was purchased on February 1, 2016 for $21,600 with a remaining useful life of 4 years and a salvage value of $1,800. </t>
    <phoneticPr fontId="16" type="noConversion"/>
  </si>
  <si>
    <t>Per timecards, from the last payroll date through December 31, 2016, ABC's employees have worked a total of 275 hours.</t>
    <phoneticPr fontId="16" type="noConversion"/>
  </si>
  <si>
    <t>Including payroll taxes, ABC's wage expense averages about $21 per hour.  The next payroll date is January 5, 2017.</t>
    <phoneticPr fontId="16" type="noConversion"/>
  </si>
  <si>
    <t>The liability for wages payable must be recorded as of 12/31/16.</t>
    <phoneticPr fontId="16" type="noConversion"/>
  </si>
  <si>
    <t>Hint:  If there is no beginning balance (bb), it is a new account.</t>
  </si>
  <si>
    <t>ABC Corporation is a new company that buys and sells office supplies.  Business began on January 1, 2016.</t>
    <phoneticPr fontId="16" type="noConversion"/>
  </si>
  <si>
    <t>Given on the first two tabs are ABC's 12/31/16 Unadjusted Trial Balance and a list of needed adjustments.</t>
    <phoneticPr fontId="16" type="noConversion"/>
  </si>
  <si>
    <t>2.  Post the adjustments to the general ledger on the "12-31-16 T-Accounts" tab.  You may have to add T-Accounts for new accounts.</t>
    <phoneticPr fontId="16" type="noConversion"/>
  </si>
  <si>
    <t xml:space="preserve">    T-ACCOUNTS REPRESENT THE BALANCES AS OF 12/31/16.  </t>
    <phoneticPr fontId="16" type="noConversion"/>
  </si>
  <si>
    <t>3.  Once the 12/31/16 T-Accounts are complete, prepare the Adjusted Trial Balance.  There may be some accounts with zero dollars, and you</t>
    <phoneticPr fontId="16" type="noConversion"/>
  </si>
  <si>
    <t xml:space="preserve">     newly duplicated tab as your "Post-Close T-Accounts" tab).</t>
    <phoneticPr fontId="16" type="noConversion"/>
  </si>
  <si>
    <t>income tax accrued for January through November.  Assume no deferred tax assets or deferred tax liabilities.</t>
    <phoneticPr fontId="16" type="noConversion"/>
  </si>
  <si>
    <t>so that the entire year's tax expense is correct (i.e. the difference between total income tax expense and the amount already accrued through November).</t>
    <phoneticPr fontId="16" type="noConversion"/>
  </si>
  <si>
    <t xml:space="preserve">                      8.  Double-check your work.  Here are a few things to check for:  </t>
    <phoneticPr fontId="16" type="noConversion"/>
  </si>
  <si>
    <r>
      <t xml:space="preserve">     journal entries are also on your Post-Close T-Accounts.  They will not automatically flow from tab-to-tab. (</t>
    </r>
    <r>
      <rPr>
        <b/>
        <sz val="11"/>
        <color indexed="8"/>
        <rFont val="Garamond"/>
        <family val="1"/>
      </rPr>
      <t>Helpful hint</t>
    </r>
    <r>
      <rPr>
        <sz val="11"/>
        <color indexed="8"/>
        <rFont val="Garamond"/>
        <family val="1"/>
      </rPr>
      <t>:  After you have completed</t>
    </r>
    <phoneticPr fontId="16" type="noConversion"/>
  </si>
  <si>
    <t>These additional T-acccounts are provided for your use as necessary when making the adjusting entries.  Be sure to insert sum formulas as needed depending on nature of account.  You can use the sum formulas as supplied on existing T-accounts above.</t>
  </si>
  <si>
    <t xml:space="preserve">     Interest Expense, Interest Revenue, and any other Gains/Losses are NOT part of the major central ongoing operations of the company.  For purposes</t>
    <phoneticPr fontId="16" type="noConversion"/>
  </si>
  <si>
    <t xml:space="preserve">     of the Balance Sheet, be sure to prepare a classifed Balance Sheet.  Link your financial statements to your Adjusted Trial Balance.  </t>
    <phoneticPr fontId="16" type="noConversion"/>
  </si>
  <si>
    <t>-Include your work at the bottom of each tab as needed.</t>
  </si>
  <si>
    <t>Treasury stock</t>
  </si>
  <si>
    <t>4.  Use the Adjusted Trial Balance numbers to complete the Income Statement, Statement of Retained Earnings, and Balance Sheet.</t>
    <phoneticPr fontId="16" type="noConversion"/>
  </si>
  <si>
    <t>Retained earnings</t>
  </si>
  <si>
    <t>-Remember:  Neatness matters in Financial Statements.  Print or Print Preview before submitting to make sure your statements are neat.</t>
  </si>
  <si>
    <t xml:space="preserve">     then click on "Create a Copy" and then place at the desired location.  You can then delete the original "Post-Close T-Accounts" tab and rename the</t>
    <phoneticPr fontId="16" type="noConversion"/>
  </si>
  <si>
    <t>Grading Rubric for AC322 Comprehensive Problem</t>
    <phoneticPr fontId="16" type="noConversion"/>
  </si>
  <si>
    <t>6.  When closing entries have been made, post the entries to the general ledger on the "Post-Close T-Accounts" tab.  Make sure your adjusting</t>
    <phoneticPr fontId="16" type="noConversion"/>
  </si>
  <si>
    <t>Read ALL instructions before getting started!</t>
  </si>
  <si>
    <t>Inventory</t>
  </si>
  <si>
    <t>and XYZ paid ABC on December 1 in advance for the first three months' rent.</t>
  </si>
  <si>
    <t>The entry made on December 1 was as follows:</t>
  </si>
  <si>
    <t>Dr Cash</t>
  </si>
  <si>
    <t>Cr Unearned rent revenue</t>
  </si>
  <si>
    <t>The entry made on November 30 to record the borrowing was:</t>
  </si>
  <si>
    <t>Cr Notes payable</t>
  </si>
  <si>
    <t>-Utilize formulas and worksheet linkings in your financial statements to improve accuracy and save time in completing the assignment.</t>
    <phoneticPr fontId="16" type="noConversion"/>
  </si>
  <si>
    <t>Debit</t>
  </si>
  <si>
    <t>Credit</t>
  </si>
  <si>
    <t>Credit</t>
    <phoneticPr fontId="16" type="noConversion"/>
  </si>
  <si>
    <t>Debit</t>
    <phoneticPr fontId="16" type="noConversion"/>
  </si>
  <si>
    <t>Unadjusted Trial Balance</t>
    <phoneticPr fontId="16" type="noConversion"/>
  </si>
  <si>
    <t>Allowance for doubtful accounts</t>
    <phoneticPr fontId="16" type="noConversion"/>
  </si>
  <si>
    <t>bb</t>
    <phoneticPr fontId="16" type="noConversion"/>
  </si>
  <si>
    <t>Common stock</t>
    <phoneticPr fontId="16" type="noConversion"/>
  </si>
  <si>
    <t>PIC In Excess of Par-Common Stock</t>
    <phoneticPr fontId="16" type="noConversion"/>
  </si>
  <si>
    <t>Make sure that the Prepaid Insurance balance after the adjusting entry is correct.</t>
  </si>
  <si>
    <t>-The Post-Closing Trial Balance should not have any revenue, expense, gain, or loss (temporary) accounts.</t>
    <phoneticPr fontId="16" type="noConversion"/>
  </si>
  <si>
    <t>7.  The final step is the Post-Closing Trial Balance, which will use the ending balances from the Post-Close T-Accounts.</t>
  </si>
  <si>
    <t>Points</t>
  </si>
  <si>
    <t>Earned</t>
  </si>
  <si>
    <t>Instructor Comments:</t>
  </si>
  <si>
    <t xml:space="preserve">    Link your T-Account entries to your Journal Entries.  PLEASE NOTE THAT THE "BB" (BEGINNING BALANCES) FOR THE </t>
    <phoneticPr fontId="16" type="noConversion"/>
  </si>
  <si>
    <t>Statement of Retained Earnings</t>
  </si>
  <si>
    <t>Balance Sheet</t>
  </si>
  <si>
    <t>-Adjusted Trial Balance:  Make sure debit column and credit column total to the same figure at the bottom.</t>
  </si>
  <si>
    <t>-Net income from the income statement will flow through to the Statement of Retained Earnings.</t>
  </si>
  <si>
    <t>-Ending Retained Earnings from the Statement of Retained Earnings will flow through to the Balance Sheet.</t>
  </si>
  <si>
    <t>Correct totals (based on formula)</t>
    <phoneticPr fontId="16" type="noConversion"/>
  </si>
  <si>
    <t>Correct Gross Profit (based on formula)</t>
    <phoneticPr fontId="16" type="noConversion"/>
  </si>
  <si>
    <t>Correct Income Before Income Taxes (based on formula)</t>
    <phoneticPr fontId="16" type="noConversion"/>
  </si>
  <si>
    <t>Correct totals (based on formula)</t>
    <phoneticPr fontId="16" type="noConversion"/>
  </si>
  <si>
    <t xml:space="preserve"> Otherwise, management may send back to you for revision!</t>
  </si>
  <si>
    <t>Dividends</t>
  </si>
  <si>
    <t>Advertising expense</t>
  </si>
  <si>
    <t>Wages expense</t>
  </si>
  <si>
    <t>Office expense</t>
  </si>
  <si>
    <t>Depreciation expense</t>
  </si>
  <si>
    <t>Utilities expense</t>
  </si>
  <si>
    <t>Insurance expense</t>
  </si>
  <si>
    <t>Income taxes expense</t>
  </si>
  <si>
    <t>Dr Prepaid insurance</t>
  </si>
  <si>
    <t>Cr Cash</t>
  </si>
  <si>
    <t>Upon purchase, the following journal entry was made:</t>
  </si>
  <si>
    <t>Adjusted Trial Balance</t>
  </si>
  <si>
    <t xml:space="preserve">However, for the purposes of this ABC illustration, we will assume that estimates are not paid, and that the tax is paid in full </t>
  </si>
  <si>
    <t>1.  Make all 12 adjustments on the "Adjusting Journal Entries" tab.  Remember to include a description under each journal entry.</t>
    <phoneticPr fontId="16" type="noConversion"/>
  </si>
  <si>
    <t>Since we are assuming estimates are not made during the year, the balance in Income taxes payable represents</t>
  </si>
  <si>
    <t>Hint:  Develop an abbreviated amortization schedule to accurately determine the interest expense.</t>
    <phoneticPr fontId="16" type="noConversion"/>
  </si>
  <si>
    <t xml:space="preserve">     For purposes of the Income Statement, prepare using the multiple step format and assume that Rent Revenue, any Unrealized Holding Gains/Losses,</t>
    <phoneticPr fontId="16" type="noConversion"/>
  </si>
  <si>
    <t>Post-Closing Trial Balance</t>
    <phoneticPr fontId="16" type="noConversion"/>
  </si>
  <si>
    <t>Bonds Payable</t>
  </si>
  <si>
    <t>Income Statement</t>
  </si>
  <si>
    <t>Sales Revenue</t>
  </si>
  <si>
    <t>bb</t>
  </si>
  <si>
    <t>Adjusting Entries</t>
  </si>
  <si>
    <t>Points Possible</t>
  </si>
  <si>
    <t>Points Earned</t>
  </si>
  <si>
    <t>Totals balance</t>
  </si>
  <si>
    <t>Correct Form</t>
  </si>
  <si>
    <t>5.  When the Financial Statements are complete, make the closing entries on the "Closing Entries" tab.</t>
  </si>
  <si>
    <t xml:space="preserve">Corporate taxes are due in four estimated quarterly payments on April 15, June 15, September 15, and December 15.  </t>
  </si>
  <si>
    <t>Debits</t>
  </si>
  <si>
    <t>Credits</t>
  </si>
  <si>
    <t>Account Titles</t>
  </si>
  <si>
    <t>JE #</t>
  </si>
  <si>
    <t>-Please take advantage of Excel by using formulas to calculate groups of numbers (i.e. "Total Liabilities and Stockholders' Equity").</t>
    <phoneticPr fontId="16" type="noConversion"/>
  </si>
  <si>
    <t>Correct Format</t>
    <phoneticPr fontId="16" type="noConversion"/>
  </si>
  <si>
    <t>-Ask questions prior to the day/night before the due date.  The due date is clearly indicated on the course schedule.</t>
    <phoneticPr fontId="16" type="noConversion"/>
  </si>
  <si>
    <t>Correct Income Tax Expense</t>
  </si>
  <si>
    <t>Components Sum to Net Income</t>
  </si>
  <si>
    <t>Assets=Liabilities+Stockholders Equity</t>
  </si>
  <si>
    <t>Depreciation has been recorded for the building and equipment for months February through November.</t>
  </si>
  <si>
    <t>ABC Corporation</t>
  </si>
  <si>
    <t>Cash</t>
  </si>
  <si>
    <t>Accounts receivable</t>
  </si>
  <si>
    <t>Prepaid insurance</t>
  </si>
  <si>
    <t>Land</t>
  </si>
  <si>
    <t>Building</t>
  </si>
  <si>
    <t>Equipment</t>
  </si>
  <si>
    <t>Notes payable</t>
  </si>
  <si>
    <t>Accumulated depreciation: equipment</t>
  </si>
  <si>
    <t>Accumulated depreciation: building</t>
  </si>
  <si>
    <t>Accounts payable</t>
  </si>
  <si>
    <t>Income taxes payable</t>
  </si>
  <si>
    <t>Unearned rent revenue</t>
  </si>
  <si>
    <t xml:space="preserve">     may have to insert lines for new accounts.  Link the Adjusted Trial Balance to your T-Accounts.</t>
  </si>
  <si>
    <t>Adjusting Journal Entries</t>
  </si>
  <si>
    <t>The method of depreciation for the equipment is double-declining balance.</t>
  </si>
  <si>
    <t xml:space="preserve">The method of depreciation for the building is straight-line.  </t>
  </si>
  <si>
    <t>Patent</t>
  </si>
  <si>
    <t>bb</t>
    <phoneticPr fontId="16" type="noConversion"/>
  </si>
  <si>
    <t>Closing Entries</t>
  </si>
  <si>
    <t>Assume the beginning balance for Notes Payable is correct.</t>
  </si>
  <si>
    <t>Depreciation expense must be recorded for the month of December.</t>
    <phoneticPr fontId="16" type="noConversion"/>
  </si>
  <si>
    <t>Purchases</t>
  </si>
  <si>
    <t>ABC uses a periodic inventory system, and the ending inventory for each year is determined by taking a complete</t>
  </si>
  <si>
    <t>Correct Totals for Assets, Liab, &amp; Equity</t>
  </si>
  <si>
    <t>Components Sum Correctly</t>
  </si>
  <si>
    <t>Correct Ending Retained Earnings</t>
  </si>
  <si>
    <t>After-Closing Trial Balance</t>
  </si>
  <si>
    <t>Total Grade</t>
  </si>
  <si>
    <t>bb</t>
    <phoneticPr fontId="16" type="noConversion"/>
  </si>
  <si>
    <r>
      <t>TOTAL POINTS</t>
    </r>
    <r>
      <rPr>
        <b/>
        <sz val="11"/>
        <color indexed="8"/>
        <rFont val="Calibri"/>
        <family val="2"/>
      </rPr>
      <t xml:space="preserve"> EARNED</t>
    </r>
    <phoneticPr fontId="16" type="noConversion"/>
  </si>
  <si>
    <t>TOTAL POINTS POSSIBLE</t>
    <phoneticPr fontId="16" type="noConversion"/>
  </si>
  <si>
    <t>Premium on Bonds Payable</t>
  </si>
  <si>
    <t>so January through November income tax expense recognized amounts to $99,000 (11/12 months).</t>
  </si>
  <si>
    <t xml:space="preserve">ABC reissued 2,000 shares of the treasury stock at $8 per share.  Record the journal entry required for the reissuance of the treasury stock. </t>
  </si>
  <si>
    <t>completion and shipping is 10% of retail.  Be sure to make an additional adjustment, if necessary, to properly value ending inventory</t>
  </si>
  <si>
    <t>The expected future undiscounted net cash flows for this intangible asset totals $48,000, and the fair value of the asset is $46,000.</t>
  </si>
  <si>
    <t>-Check figure 1:  Income from operations = $375,099.</t>
  </si>
  <si>
    <t>-Check figure 2:  Income before income taxes = $335,028.</t>
  </si>
  <si>
    <t>-Check figure 3:  Total Current Assets at 12/31/16 = $1,297,064.</t>
  </si>
  <si>
    <t>-Check figure 4:  Retained Earnings at 12/31/16 = $179,717.</t>
  </si>
  <si>
    <t>-Check figure 5:  Total Stockholders' Equity at 12/31/16 = $420,717.</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</si>
</sst>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m/d/yy;@"/>
    <numFmt numFmtId="167" formatCode="0.0%"/>
  </numFmts>
  <fonts count="28" x14ac:knownFonts="1">
    <font>
      <sz val="11"/>
      <color theme="1"/>
      <name val="Calibri"/>
      <family val="2"/>
      <scheme val="minor"/>
    </font>
    <font>
      <b/>
      <sz val="10"/>
      <name val="Times New Roman"/>
      <family val="1"/>
    </font>
    <font>
      <b/>
      <sz val="8"/>
      <color indexed="62"/>
      <name val="Times New Roman"/>
      <family val="1"/>
    </font>
    <font>
      <b/>
      <sz val="8"/>
      <name val="Times New Roman"/>
      <family val="1"/>
    </font>
    <font>
      <b/>
      <sz val="9"/>
      <name val="Times New Roman"/>
      <family val="1"/>
    </font>
    <font>
      <sz val="11"/>
      <color indexed="8"/>
      <name val="Calibri"/>
      <family val="2"/>
    </font>
    <font>
      <sz val="11"/>
      <color indexed="8"/>
      <name val="Garamond"/>
      <family val="1"/>
    </font>
    <font>
      <b/>
      <u/>
      <sz val="11"/>
      <color indexed="8"/>
      <name val="Garamond"/>
      <family val="1"/>
    </font>
    <font>
      <i/>
      <sz val="11"/>
      <color indexed="8"/>
      <name val="Garamond"/>
      <family val="1"/>
    </font>
    <font>
      <u/>
      <sz val="11"/>
      <color indexed="8"/>
      <name val="Garamond"/>
      <family val="1"/>
    </font>
    <font>
      <b/>
      <sz val="11"/>
      <color indexed="8"/>
      <name val="Garamond"/>
      <family val="1"/>
    </font>
    <font>
      <b/>
      <sz val="12"/>
      <color indexed="8"/>
      <name val="Garamond"/>
      <family val="1"/>
    </font>
    <font>
      <u/>
      <sz val="11"/>
      <color indexed="8"/>
      <name val="Calibri"/>
      <family val="2"/>
    </font>
    <font>
      <sz val="20"/>
      <color indexed="8"/>
      <name val="Calibri"/>
      <family val="2"/>
    </font>
    <font>
      <u val="singleAccounting"/>
      <sz val="11"/>
      <color indexed="8"/>
      <name val="Garamond"/>
      <family val="1"/>
    </font>
    <font>
      <u val="doubleAccounting"/>
      <sz val="11"/>
      <color indexed="8"/>
      <name val="Garamond"/>
      <family val="1"/>
    </font>
    <font>
      <sz val="8"/>
      <name val="Verdana"/>
    </font>
    <font>
      <i/>
      <sz val="12"/>
      <color indexed="8"/>
      <name val="Garamond"/>
      <family val="1"/>
    </font>
    <font>
      <b/>
      <sz val="11"/>
      <color theme="1"/>
      <name val="Calibri"/>
      <family val="2"/>
      <scheme val="minor"/>
    </font>
    <font>
      <b/>
      <sz val="20"/>
      <color indexed="8"/>
      <name val="Calibri"/>
      <family val="2"/>
    </font>
    <font>
      <sz val="11"/>
      <color theme="1"/>
      <name val="Calibri"/>
      <family val="2"/>
      <scheme val="minor"/>
    </font>
    <font>
      <u/>
      <sz val="11"/>
      <color theme="10"/>
      <name val="Calibri"/>
      <family val="2"/>
      <scheme val="minor"/>
    </font>
    <font>
      <u/>
      <sz val="11"/>
      <color theme="11"/>
      <name val="Calibri"/>
      <family val="2"/>
      <scheme val="minor"/>
    </font>
    <font>
      <sz val="11"/>
      <color indexed="10"/>
      <name val="Garamond"/>
      <family val="1"/>
    </font>
    <font>
      <sz val="11"/>
      <color rgb="FFFF0000"/>
      <name val="Calibri"/>
      <family val="2"/>
      <scheme val="minor"/>
    </font>
    <font>
      <sz val="11"/>
      <name val="Garamond"/>
      <family val="1"/>
    </font>
    <font>
      <b/>
      <sz val="11"/>
      <color indexed="8"/>
      <name val="Calibri"/>
      <family val="2"/>
    </font>
    <font>
      <b/>
      <i/>
      <sz val="11"/>
      <color indexed="8"/>
      <name val="Garamond"/>
    </font>
  </fonts>
  <fills count="3">
    <fill>
      <patternFill patternType="none"/>
    </fill>
    <fill>
      <patternFill patternType="gray125"/>
    </fill>
    <fill>
      <patternFill patternType="solid">
        <fgColor indexed="13"/>
        <bgColor indexed="64"/>
      </patternFill>
    </fill>
  </fills>
  <borders count="23">
    <border>
      <left/>
      <right/>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top style="dotted">
        <color auto="1"/>
      </top>
      <bottom/>
      <diagonal/>
    </border>
    <border>
      <left style="thin">
        <color auto="1"/>
      </left>
      <right/>
      <top style="dotted">
        <color auto="1"/>
      </top>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6">
    <xf numFmtId="0" fontId="0" fillId="0" borderId="0"/>
    <xf numFmtId="43" fontId="5" fillId="0" borderId="0" applyFont="0" applyFill="0" applyBorder="0" applyAlignment="0" applyProtection="0"/>
    <xf numFmtId="44" fontId="5" fillId="0" borderId="0" applyFont="0" applyFill="0" applyBorder="0" applyAlignment="0" applyProtection="0"/>
    <xf numFmtId="9" fontId="20"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cellStyleXfs>
  <cellXfs count="141">
    <xf numFmtId="0" fontId="0" fillId="0" borderId="0" xfId="0"/>
    <xf numFmtId="165" fontId="0" fillId="0" borderId="0" xfId="0" applyNumberFormat="1"/>
    <xf numFmtId="0" fontId="6" fillId="0" borderId="0" xfId="0" applyFont="1"/>
    <xf numFmtId="3" fontId="6" fillId="0" borderId="0" xfId="0" applyNumberFormat="1" applyFont="1"/>
    <xf numFmtId="0" fontId="6" fillId="0" borderId="0" xfId="0" applyFont="1" applyFill="1"/>
    <xf numFmtId="0" fontId="6" fillId="0" borderId="0" xfId="0" applyNumberFormat="1" applyFont="1" applyAlignment="1"/>
    <xf numFmtId="0" fontId="7" fillId="0" borderId="0" xfId="0" applyFont="1" applyAlignment="1">
      <alignment horizontal="center"/>
    </xf>
    <xf numFmtId="166" fontId="6" fillId="0" borderId="0" xfId="0" applyNumberFormat="1" applyFont="1" applyAlignment="1">
      <alignment horizontal="center"/>
    </xf>
    <xf numFmtId="0" fontId="6" fillId="0" borderId="0" xfId="0" applyFont="1" applyAlignment="1">
      <alignment horizontal="left" indent="3"/>
    </xf>
    <xf numFmtId="37" fontId="2" fillId="0" borderId="0" xfId="0" applyNumberFormat="1" applyFont="1" applyBorder="1" applyAlignment="1">
      <alignment horizontal="left"/>
    </xf>
    <xf numFmtId="37" fontId="2" fillId="0" borderId="0" xfId="0" applyNumberFormat="1" applyFont="1" applyAlignment="1">
      <alignment horizontal="right"/>
    </xf>
    <xf numFmtId="41" fontId="1" fillId="0" borderId="0" xfId="0" applyNumberFormat="1" applyFont="1"/>
    <xf numFmtId="37" fontId="2" fillId="0" borderId="0" xfId="0" applyNumberFormat="1" applyFont="1" applyAlignment="1">
      <alignment horizontal="left"/>
    </xf>
    <xf numFmtId="37" fontId="2" fillId="0" borderId="0" xfId="0" applyNumberFormat="1" applyFont="1"/>
    <xf numFmtId="37" fontId="2" fillId="0" borderId="0" xfId="0" applyNumberFormat="1" applyFont="1" applyAlignment="1"/>
    <xf numFmtId="41" fontId="3" fillId="0" borderId="0" xfId="0" applyNumberFormat="1" applyFont="1" applyAlignment="1">
      <alignment horizontal="right"/>
    </xf>
    <xf numFmtId="41" fontId="1" fillId="0" borderId="0" xfId="0" applyNumberFormat="1" applyFont="1" applyAlignment="1">
      <alignment horizontal="right"/>
    </xf>
    <xf numFmtId="41" fontId="1" fillId="0" borderId="1" xfId="0" applyNumberFormat="1" applyFont="1" applyBorder="1"/>
    <xf numFmtId="41" fontId="1" fillId="0" borderId="2" xfId="0" applyNumberFormat="1" applyFont="1" applyBorder="1"/>
    <xf numFmtId="41" fontId="1" fillId="0" borderId="3" xfId="0" applyNumberFormat="1" applyFont="1" applyBorder="1" applyAlignment="1">
      <alignment horizontal="right"/>
    </xf>
    <xf numFmtId="37" fontId="2" fillId="0" borderId="0" xfId="0" applyNumberFormat="1" applyFont="1" applyBorder="1" applyAlignment="1"/>
    <xf numFmtId="41" fontId="1" fillId="0" borderId="4" xfId="0" applyNumberFormat="1" applyFont="1" applyBorder="1"/>
    <xf numFmtId="41" fontId="1" fillId="0" borderId="5" xfId="0" applyNumberFormat="1" applyFont="1" applyBorder="1"/>
    <xf numFmtId="41" fontId="3" fillId="0" borderId="0" xfId="0" applyNumberFormat="1" applyFont="1"/>
    <xf numFmtId="41" fontId="2" fillId="0" borderId="0" xfId="0" applyNumberFormat="1" applyFont="1"/>
    <xf numFmtId="41" fontId="1" fillId="0" borderId="0" xfId="0" applyNumberFormat="1" applyFont="1" applyBorder="1"/>
    <xf numFmtId="41" fontId="1" fillId="0" borderId="6" xfId="0" applyNumberFormat="1" applyFont="1" applyBorder="1" applyAlignment="1">
      <alignment horizontal="right"/>
    </xf>
    <xf numFmtId="41" fontId="4" fillId="0" borderId="5" xfId="0" applyNumberFormat="1" applyFont="1" applyBorder="1"/>
    <xf numFmtId="41" fontId="1" fillId="0" borderId="0" xfId="0" applyNumberFormat="1" applyFont="1" applyBorder="1" applyAlignment="1">
      <alignment horizontal="right"/>
    </xf>
    <xf numFmtId="0" fontId="6" fillId="0" borderId="7" xfId="0" applyFont="1" applyBorder="1"/>
    <xf numFmtId="41" fontId="6" fillId="0" borderId="0" xfId="0" applyNumberFormat="1" applyFont="1"/>
    <xf numFmtId="42" fontId="6" fillId="0" borderId="0" xfId="0" applyNumberFormat="1" applyFont="1"/>
    <xf numFmtId="0" fontId="6" fillId="0" borderId="0" xfId="0" applyFont="1" applyAlignment="1">
      <alignment horizontal="right"/>
    </xf>
    <xf numFmtId="0" fontId="6" fillId="0" borderId="2" xfId="0" applyFont="1" applyBorder="1"/>
    <xf numFmtId="42" fontId="6" fillId="0" borderId="0" xfId="0" applyNumberFormat="1" applyFont="1" applyBorder="1"/>
    <xf numFmtId="41" fontId="0" fillId="0" borderId="0" xfId="0" applyNumberFormat="1"/>
    <xf numFmtId="0" fontId="6" fillId="0" borderId="8" xfId="0" applyFont="1" applyBorder="1"/>
    <xf numFmtId="46" fontId="6" fillId="0" borderId="0" xfId="0" applyNumberFormat="1" applyFont="1"/>
    <xf numFmtId="0" fontId="9" fillId="0" borderId="0" xfId="0" applyFont="1"/>
    <xf numFmtId="41" fontId="1" fillId="0" borderId="0" xfId="0" applyNumberFormat="1" applyFont="1" applyBorder="1" applyAlignment="1">
      <alignment horizontal="center"/>
    </xf>
    <xf numFmtId="0" fontId="6" fillId="0" borderId="9" xfId="0" applyFont="1" applyBorder="1"/>
    <xf numFmtId="0" fontId="6" fillId="0" borderId="0" xfId="0" applyFont="1" applyAlignment="1">
      <alignment horizontal="left"/>
    </xf>
    <xf numFmtId="41" fontId="6" fillId="0" borderId="0" xfId="0" applyNumberFormat="1" applyFont="1" applyBorder="1"/>
    <xf numFmtId="0" fontId="6" fillId="0" borderId="0" xfId="0" applyFont="1" applyAlignment="1">
      <alignment horizontal="left" indent="5"/>
    </xf>
    <xf numFmtId="0" fontId="6" fillId="0" borderId="0" xfId="0" applyFont="1" applyAlignment="1">
      <alignment horizontal="left" indent="9"/>
    </xf>
    <xf numFmtId="0" fontId="6" fillId="0" borderId="0" xfId="0" quotePrefix="1" applyFont="1" applyAlignment="1">
      <alignment horizontal="left" indent="9"/>
    </xf>
    <xf numFmtId="165" fontId="6" fillId="0" borderId="0" xfId="0" applyNumberFormat="1" applyFont="1"/>
    <xf numFmtId="0" fontId="0" fillId="0" borderId="0" xfId="0" applyAlignment="1">
      <alignment horizontal="center"/>
    </xf>
    <xf numFmtId="0" fontId="12" fillId="0" borderId="0" xfId="0" applyFont="1"/>
    <xf numFmtId="0" fontId="0" fillId="2" borderId="0" xfId="0" applyFill="1" applyAlignment="1">
      <alignment horizontal="center"/>
    </xf>
    <xf numFmtId="0" fontId="12" fillId="0" borderId="0" xfId="0" applyFont="1" applyAlignment="1">
      <alignment horizontal="center"/>
    </xf>
    <xf numFmtId="0" fontId="0" fillId="0" borderId="10" xfId="0" applyBorder="1" applyAlignment="1">
      <alignment horizontal="center"/>
    </xf>
    <xf numFmtId="0" fontId="0" fillId="2" borderId="11" xfId="0" applyFill="1" applyBorder="1" applyAlignment="1">
      <alignment horizontal="center"/>
    </xf>
    <xf numFmtId="0" fontId="0" fillId="0" borderId="0" xfId="0" applyFill="1" applyBorder="1" applyAlignment="1">
      <alignment horizontal="center"/>
    </xf>
    <xf numFmtId="0" fontId="13" fillId="0" borderId="0" xfId="0" applyFont="1" applyAlignment="1">
      <alignment horizontal="center"/>
    </xf>
    <xf numFmtId="0" fontId="13" fillId="0" borderId="0" xfId="0" applyFont="1"/>
    <xf numFmtId="49" fontId="10" fillId="0" borderId="0" xfId="0" applyNumberFormat="1" applyFont="1" applyAlignment="1">
      <alignment horizontal="center"/>
    </xf>
    <xf numFmtId="164" fontId="0" fillId="0" borderId="0" xfId="1" applyNumberFormat="1" applyFont="1"/>
    <xf numFmtId="165" fontId="6" fillId="0" borderId="0" xfId="2" applyNumberFormat="1" applyFont="1"/>
    <xf numFmtId="164" fontId="6" fillId="0" borderId="0" xfId="1" applyNumberFormat="1" applyFont="1"/>
    <xf numFmtId="0" fontId="0" fillId="0" borderId="0" xfId="0" applyFill="1"/>
    <xf numFmtId="0" fontId="6" fillId="0" borderId="0" xfId="0" applyFont="1" applyFill="1" applyBorder="1"/>
    <xf numFmtId="0" fontId="9" fillId="0" borderId="0" xfId="0" applyFont="1" applyFill="1"/>
    <xf numFmtId="0" fontId="9" fillId="0" borderId="0" xfId="0" applyFont="1" applyFill="1" applyAlignment="1">
      <alignment horizontal="center"/>
    </xf>
    <xf numFmtId="165" fontId="6" fillId="0" borderId="0" xfId="2" applyNumberFormat="1" applyFont="1" applyFill="1" applyAlignment="1">
      <alignment horizontal="center"/>
    </xf>
    <xf numFmtId="165" fontId="14" fillId="0" borderId="0" xfId="2" applyNumberFormat="1" applyFont="1" applyFill="1" applyAlignment="1">
      <alignment horizontal="center"/>
    </xf>
    <xf numFmtId="165" fontId="15" fillId="0" borderId="0" xfId="2" applyNumberFormat="1" applyFont="1" applyFill="1" applyAlignment="1">
      <alignment horizontal="center"/>
    </xf>
    <xf numFmtId="41" fontId="6" fillId="0" borderId="0" xfId="1" applyNumberFormat="1" applyFont="1" applyBorder="1"/>
    <xf numFmtId="0" fontId="17" fillId="0" borderId="0" xfId="0" applyFont="1" applyAlignment="1">
      <alignment horizontal="center"/>
    </xf>
    <xf numFmtId="0" fontId="0" fillId="0" borderId="0" xfId="0" applyBorder="1" applyAlignment="1">
      <alignment horizontal="center"/>
    </xf>
    <xf numFmtId="0" fontId="18" fillId="0" borderId="0" xfId="0" applyFont="1" applyAlignment="1">
      <alignment horizontal="center"/>
    </xf>
    <xf numFmtId="0" fontId="18" fillId="0" borderId="0" xfId="0" applyFont="1"/>
    <xf numFmtId="0" fontId="0" fillId="0" borderId="12" xfId="0" applyBorder="1"/>
    <xf numFmtId="0" fontId="0" fillId="0" borderId="13" xfId="0" applyBorder="1"/>
    <xf numFmtId="0" fontId="18" fillId="0" borderId="14" xfId="0" applyFont="1" applyBorder="1" applyAlignment="1">
      <alignment horizontal="center"/>
    </xf>
    <xf numFmtId="0" fontId="0" fillId="0" borderId="15" xfId="0" applyBorder="1"/>
    <xf numFmtId="0" fontId="0" fillId="0" borderId="0" xfId="0" applyBorder="1"/>
    <xf numFmtId="0" fontId="18" fillId="0" borderId="16" xfId="0" applyFont="1" applyBorder="1" applyAlignment="1">
      <alignment horizontal="center"/>
    </xf>
    <xf numFmtId="0" fontId="18" fillId="0" borderId="16" xfId="0" applyFont="1" applyBorder="1"/>
    <xf numFmtId="0" fontId="13" fillId="0" borderId="17" xfId="0" applyFont="1" applyBorder="1"/>
    <xf numFmtId="0" fontId="13" fillId="0" borderId="18" xfId="0" applyFont="1" applyBorder="1"/>
    <xf numFmtId="0" fontId="19" fillId="0" borderId="19" xfId="0" applyFont="1" applyBorder="1"/>
    <xf numFmtId="0" fontId="18" fillId="0" borderId="20" xfId="0" applyFont="1" applyBorder="1" applyAlignment="1">
      <alignment horizontal="center"/>
    </xf>
    <xf numFmtId="0" fontId="18" fillId="0" borderId="21" xfId="0" applyFont="1" applyBorder="1" applyAlignment="1">
      <alignment horizontal="center"/>
    </xf>
    <xf numFmtId="0" fontId="18" fillId="0" borderId="21" xfId="0" applyFont="1" applyBorder="1"/>
    <xf numFmtId="0" fontId="18" fillId="0" borderId="22" xfId="0" applyFont="1" applyBorder="1" applyAlignment="1">
      <alignment horizontal="center"/>
    </xf>
    <xf numFmtId="37" fontId="2" fillId="0" borderId="0" xfId="0" applyNumberFormat="1" applyFont="1" applyBorder="1" applyAlignment="1">
      <alignment horizontal="right"/>
    </xf>
    <xf numFmtId="0" fontId="6" fillId="0" borderId="0" xfId="0" applyFont="1" applyBorder="1" applyAlignment="1">
      <alignment horizontal="right"/>
    </xf>
    <xf numFmtId="37" fontId="2" fillId="0" borderId="0" xfId="0" applyNumberFormat="1" applyFont="1" applyBorder="1"/>
    <xf numFmtId="0" fontId="6" fillId="0" borderId="0" xfId="0" applyFont="1" applyBorder="1"/>
    <xf numFmtId="41" fontId="1" fillId="0" borderId="3" xfId="0" applyNumberFormat="1" applyFont="1" applyFill="1" applyBorder="1" applyAlignment="1">
      <alignment horizontal="right"/>
    </xf>
    <xf numFmtId="41" fontId="1" fillId="0" borderId="1" xfId="0" applyNumberFormat="1" applyFont="1" applyFill="1" applyBorder="1"/>
    <xf numFmtId="41" fontId="1" fillId="0" borderId="0" xfId="0" applyNumberFormat="1" applyFont="1" applyFill="1"/>
    <xf numFmtId="41" fontId="1" fillId="0" borderId="2" xfId="0" applyNumberFormat="1" applyFont="1" applyFill="1" applyBorder="1"/>
    <xf numFmtId="41" fontId="1" fillId="0" borderId="0" xfId="0" applyNumberFormat="1" applyFont="1" applyFill="1" applyAlignment="1">
      <alignment horizontal="right"/>
    </xf>
    <xf numFmtId="41" fontId="1" fillId="0" borderId="4" xfId="0" applyNumberFormat="1" applyFont="1" applyFill="1" applyBorder="1"/>
    <xf numFmtId="41" fontId="1" fillId="0" borderId="5" xfId="0" applyNumberFormat="1" applyFont="1" applyFill="1" applyBorder="1"/>
    <xf numFmtId="164" fontId="6" fillId="0" borderId="0" xfId="0" applyNumberFormat="1" applyFont="1"/>
    <xf numFmtId="0" fontId="23" fillId="0" borderId="0" xfId="0" applyFont="1" applyFill="1"/>
    <xf numFmtId="3" fontId="24" fillId="0" borderId="0" xfId="0" applyNumberFormat="1" applyFont="1"/>
    <xf numFmtId="0" fontId="24" fillId="0" borderId="0" xfId="0" applyFont="1" applyAlignment="1">
      <alignment horizontal="right"/>
    </xf>
    <xf numFmtId="44" fontId="6" fillId="0" borderId="0" xfId="0" applyNumberFormat="1" applyFont="1"/>
    <xf numFmtId="3" fontId="24" fillId="0" borderId="0" xfId="0" quotePrefix="1" applyNumberFormat="1" applyFont="1"/>
    <xf numFmtId="41" fontId="1" fillId="0" borderId="3" xfId="0" applyNumberFormat="1" applyFont="1" applyBorder="1"/>
    <xf numFmtId="164" fontId="6" fillId="0" borderId="0" xfId="1" applyNumberFormat="1" applyFont="1"/>
    <xf numFmtId="0" fontId="23" fillId="0" borderId="0" xfId="0" applyFont="1" applyFill="1" applyAlignment="1">
      <alignment horizontal="right"/>
    </xf>
    <xf numFmtId="9" fontId="23" fillId="0" borderId="0" xfId="3" applyFont="1" applyFill="1"/>
    <xf numFmtId="0" fontId="26" fillId="0" borderId="0" xfId="0" applyFont="1"/>
    <xf numFmtId="41" fontId="1" fillId="0" borderId="0" xfId="0" applyNumberFormat="1" applyFont="1" applyBorder="1" applyAlignment="1">
      <alignment horizontal="center"/>
    </xf>
    <xf numFmtId="0" fontId="27" fillId="0" borderId="0" xfId="0" applyFont="1"/>
    <xf numFmtId="0" fontId="6" fillId="0" borderId="0" xfId="0" quotePrefix="1" applyFont="1" applyFill="1" applyAlignment="1">
      <alignment horizontal="left" indent="9"/>
    </xf>
    <xf numFmtId="0" fontId="10" fillId="0" borderId="0" xfId="0" quotePrefix="1" applyFont="1" applyAlignment="1">
      <alignment horizontal="left" indent="9"/>
    </xf>
    <xf numFmtId="0" fontId="8" fillId="0" borderId="0" xfId="0" applyFont="1" applyAlignment="1">
      <alignment horizontal="center"/>
    </xf>
    <xf numFmtId="3" fontId="6" fillId="0" borderId="0" xfId="0" applyNumberFormat="1" applyFont="1" applyFill="1"/>
    <xf numFmtId="0" fontId="6" fillId="0" borderId="0" xfId="0" quotePrefix="1" applyFont="1" applyFill="1"/>
    <xf numFmtId="164" fontId="6" fillId="0" borderId="0" xfId="1" applyNumberFormat="1" applyFont="1" applyFill="1"/>
    <xf numFmtId="0" fontId="25" fillId="0" borderId="0" xfId="0" applyFont="1" applyFill="1"/>
    <xf numFmtId="10" fontId="23" fillId="0" borderId="0" xfId="0" applyNumberFormat="1" applyFont="1" applyFill="1"/>
    <xf numFmtId="10" fontId="25" fillId="0" borderId="0" xfId="0" applyNumberFormat="1" applyFont="1" applyFill="1"/>
    <xf numFmtId="164" fontId="23" fillId="0" borderId="0" xfId="1" applyNumberFormat="1" applyFont="1" applyFill="1"/>
    <xf numFmtId="43" fontId="6" fillId="0" borderId="0" xfId="1" applyNumberFormat="1" applyFont="1" applyFill="1"/>
    <xf numFmtId="41" fontId="23" fillId="0" borderId="0" xfId="0" applyNumberFormat="1" applyFont="1" applyFill="1"/>
    <xf numFmtId="41" fontId="6" fillId="0" borderId="0" xfId="0" applyNumberFormat="1" applyFont="1" applyFill="1"/>
    <xf numFmtId="164" fontId="6" fillId="0" borderId="0" xfId="1" applyNumberFormat="1" applyFont="1" applyFill="1" applyBorder="1"/>
    <xf numFmtId="164" fontId="10" fillId="0" borderId="0" xfId="1" applyNumberFormat="1" applyFont="1" applyFill="1" applyBorder="1"/>
    <xf numFmtId="42" fontId="6" fillId="0" borderId="0" xfId="1" applyNumberFormat="1" applyFont="1" applyBorder="1"/>
    <xf numFmtId="41" fontId="6" fillId="0" borderId="0" xfId="1" applyNumberFormat="1" applyFont="1" applyFill="1" applyBorder="1"/>
    <xf numFmtId="165" fontId="6" fillId="0" borderId="0" xfId="2" applyNumberFormat="1" applyFont="1" applyBorder="1"/>
    <xf numFmtId="165" fontId="6" fillId="0" borderId="0" xfId="0" applyNumberFormat="1" applyFont="1" applyBorder="1"/>
    <xf numFmtId="167" fontId="6" fillId="0" borderId="0" xfId="3" applyNumberFormat="1" applyFont="1" applyBorder="1"/>
    <xf numFmtId="164" fontId="6" fillId="0" borderId="0" xfId="1" applyNumberFormat="1" applyFont="1" applyBorder="1"/>
    <xf numFmtId="0" fontId="10" fillId="0" borderId="0" xfId="0" applyFont="1" applyAlignment="1">
      <alignment horizontal="center"/>
    </xf>
    <xf numFmtId="49" fontId="10" fillId="0" borderId="0" xfId="0" applyNumberFormat="1" applyFont="1" applyAlignment="1">
      <alignment horizontal="center"/>
    </xf>
    <xf numFmtId="0" fontId="7" fillId="0" borderId="0" xfId="0" applyFont="1" applyAlignment="1">
      <alignment horizontal="center"/>
    </xf>
    <xf numFmtId="0" fontId="11" fillId="0" borderId="0" xfId="0" applyFont="1" applyAlignment="1">
      <alignment horizontal="center"/>
    </xf>
    <xf numFmtId="41" fontId="1" fillId="0" borderId="7" xfId="0" applyNumberFormat="1" applyFont="1" applyBorder="1" applyAlignment="1">
      <alignment horizontal="center"/>
    </xf>
    <xf numFmtId="41" fontId="1" fillId="0" borderId="7" xfId="0" applyNumberFormat="1" applyFont="1" applyBorder="1" applyAlignment="1">
      <alignment horizontal="center" wrapText="1"/>
    </xf>
    <xf numFmtId="41" fontId="1" fillId="0" borderId="0" xfId="0" applyNumberFormat="1" applyFont="1" applyBorder="1" applyAlignment="1">
      <alignment horizontal="center"/>
    </xf>
    <xf numFmtId="41" fontId="1" fillId="0" borderId="7" xfId="0" applyNumberFormat="1" applyFont="1" applyFill="1" applyBorder="1" applyAlignment="1">
      <alignment horizontal="center" wrapText="1"/>
    </xf>
    <xf numFmtId="41" fontId="1" fillId="0" borderId="7" xfId="0" applyNumberFormat="1" applyFont="1" applyFill="1" applyBorder="1" applyAlignment="1">
      <alignment horizontal="center"/>
    </xf>
    <xf numFmtId="0" fontId="10" fillId="2" borderId="0" xfId="0" applyFont="1" applyFill="1" applyAlignment="1">
      <alignment horizontal="center"/>
    </xf>
  </cellXfs>
  <cellStyles count="6">
    <cellStyle name="Comma" xfId="1" builtinId="3"/>
    <cellStyle name="Currency" xfId="2" builtinId="4"/>
    <cellStyle name="Followed Hyperlink" xfId="5" builtinId="9" hidden="1"/>
    <cellStyle name="Hyperlink" xfId="4" builtinId="8" hidden="1"/>
    <cellStyle name="Normal" xfId="0" builtinId="0"/>
    <cellStyle name="Percent" xfId="3" builtinId="5"/>
  </cellStyles>
  <dxfs count="0"/>
  <tableStyles count="0" defaultTableStyle="TableStyleMedium9"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xdr:colOff>
      <xdr:row>0</xdr:row>
      <xdr:rowOff>0</xdr:rowOff>
    </xdr:from>
    <xdr:to>
      <xdr:col>14</xdr:col>
      <xdr:colOff>367393</xdr:colOff>
      <xdr:row>41</xdr:row>
      <xdr:rowOff>171450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3178" y="0"/>
          <a:ext cx="5932715" cy="8118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56"/>
  <sheetViews>
    <sheetView tabSelected="1" topLeftCell="A25" zoomScale="125" workbookViewId="0">
      <selection activeCell="D22" sqref="D22"/>
    </sheetView>
  </sheetViews>
  <sheetFormatPr defaultColWidth="11.42578125" defaultRowHeight="15" x14ac:dyDescent="0.25"/>
  <cols>
    <col min="1" max="1" width="127.28515625" style="2" customWidth="1"/>
    <col min="2" max="16384" width="11.42578125" style="2"/>
  </cols>
  <sheetData>
    <row r="1" spans="1:1" x14ac:dyDescent="0.25">
      <c r="A1" s="38" t="s">
        <v>78</v>
      </c>
    </row>
    <row r="3" spans="1:1" x14ac:dyDescent="0.25">
      <c r="A3" s="8" t="s">
        <v>57</v>
      </c>
    </row>
    <row r="4" spans="1:1" x14ac:dyDescent="0.25">
      <c r="A4" s="8"/>
    </row>
    <row r="5" spans="1:1" x14ac:dyDescent="0.25">
      <c r="A5" s="8" t="s">
        <v>58</v>
      </c>
    </row>
    <row r="6" spans="1:1" x14ac:dyDescent="0.25">
      <c r="A6" s="8"/>
    </row>
    <row r="7" spans="1:1" x14ac:dyDescent="0.25">
      <c r="A7" s="43" t="s">
        <v>126</v>
      </c>
    </row>
    <row r="8" spans="1:1" x14ac:dyDescent="0.25">
      <c r="A8" s="8"/>
    </row>
    <row r="9" spans="1:1" x14ac:dyDescent="0.25">
      <c r="A9" s="43" t="s">
        <v>59</v>
      </c>
    </row>
    <row r="10" spans="1:1" x14ac:dyDescent="0.25">
      <c r="A10" s="43" t="s">
        <v>102</v>
      </c>
    </row>
    <row r="11" spans="1:1" x14ac:dyDescent="0.25">
      <c r="A11" s="43" t="s">
        <v>60</v>
      </c>
    </row>
    <row r="12" spans="1:1" x14ac:dyDescent="0.25">
      <c r="A12" s="43"/>
    </row>
    <row r="13" spans="1:1" x14ac:dyDescent="0.25">
      <c r="A13" s="43" t="s">
        <v>61</v>
      </c>
    </row>
    <row r="14" spans="1:1" x14ac:dyDescent="0.25">
      <c r="A14" s="43" t="s">
        <v>166</v>
      </c>
    </row>
    <row r="15" spans="1:1" x14ac:dyDescent="0.25">
      <c r="A15" s="43"/>
    </row>
    <row r="16" spans="1:1" x14ac:dyDescent="0.25">
      <c r="A16" s="43" t="s">
        <v>72</v>
      </c>
    </row>
    <row r="17" spans="1:1" x14ac:dyDescent="0.25">
      <c r="A17" s="43" t="s">
        <v>129</v>
      </c>
    </row>
    <row r="18" spans="1:1" x14ac:dyDescent="0.25">
      <c r="A18" s="43" t="s">
        <v>68</v>
      </c>
    </row>
    <row r="19" spans="1:1" x14ac:dyDescent="0.25">
      <c r="A19" s="43" t="s">
        <v>69</v>
      </c>
    </row>
    <row r="20" spans="1:1" x14ac:dyDescent="0.25">
      <c r="A20" s="43" t="s">
        <v>25</v>
      </c>
    </row>
    <row r="21" spans="1:1" x14ac:dyDescent="0.25">
      <c r="A21" s="43"/>
    </row>
    <row r="22" spans="1:1" x14ac:dyDescent="0.25">
      <c r="A22" s="43" t="s">
        <v>140</v>
      </c>
    </row>
    <row r="23" spans="1:1" x14ac:dyDescent="0.25">
      <c r="A23" s="43"/>
    </row>
    <row r="24" spans="1:1" x14ac:dyDescent="0.25">
      <c r="A24" s="43" t="s">
        <v>77</v>
      </c>
    </row>
    <row r="25" spans="1:1" x14ac:dyDescent="0.25">
      <c r="A25" s="43" t="s">
        <v>66</v>
      </c>
    </row>
    <row r="26" spans="1:1" x14ac:dyDescent="0.25">
      <c r="A26" s="43" t="s">
        <v>47</v>
      </c>
    </row>
    <row r="27" spans="1:1" x14ac:dyDescent="0.25">
      <c r="A27" s="43" t="s">
        <v>48</v>
      </c>
    </row>
    <row r="28" spans="1:1" x14ac:dyDescent="0.25">
      <c r="A28" s="43" t="s">
        <v>75</v>
      </c>
    </row>
    <row r="29" spans="1:1" x14ac:dyDescent="0.25">
      <c r="A29" s="43" t="s">
        <v>62</v>
      </c>
    </row>
    <row r="30" spans="1:1" x14ac:dyDescent="0.25">
      <c r="A30" s="43"/>
    </row>
    <row r="31" spans="1:1" x14ac:dyDescent="0.25">
      <c r="A31" s="43" t="s">
        <v>98</v>
      </c>
    </row>
    <row r="33" spans="1:1" x14ac:dyDescent="0.25">
      <c r="A33" s="2" t="s">
        <v>65</v>
      </c>
    </row>
    <row r="34" spans="1:1" x14ac:dyDescent="0.25">
      <c r="A34" s="45" t="s">
        <v>105</v>
      </c>
    </row>
    <row r="35" spans="1:1" x14ac:dyDescent="0.25">
      <c r="A35" s="45" t="s">
        <v>106</v>
      </c>
    </row>
    <row r="36" spans="1:1" x14ac:dyDescent="0.25">
      <c r="A36" s="45" t="s">
        <v>107</v>
      </c>
    </row>
    <row r="37" spans="1:1" x14ac:dyDescent="0.25">
      <c r="A37" s="45" t="s">
        <v>97</v>
      </c>
    </row>
    <row r="38" spans="1:1" x14ac:dyDescent="0.25">
      <c r="A38" s="110" t="s">
        <v>190</v>
      </c>
    </row>
    <row r="39" spans="1:1" x14ac:dyDescent="0.25">
      <c r="A39" s="110" t="s">
        <v>191</v>
      </c>
    </row>
    <row r="40" spans="1:1" x14ac:dyDescent="0.25">
      <c r="A40" s="110" t="s">
        <v>192</v>
      </c>
    </row>
    <row r="41" spans="1:1" x14ac:dyDescent="0.25">
      <c r="A41" s="110" t="s">
        <v>193</v>
      </c>
    </row>
    <row r="42" spans="1:1" x14ac:dyDescent="0.25">
      <c r="A42" s="110" t="s">
        <v>194</v>
      </c>
    </row>
    <row r="43" spans="1:1" x14ac:dyDescent="0.25">
      <c r="A43" s="45" t="s">
        <v>74</v>
      </c>
    </row>
    <row r="44" spans="1:1" x14ac:dyDescent="0.25">
      <c r="A44" s="44" t="s">
        <v>112</v>
      </c>
    </row>
    <row r="45" spans="1:1" x14ac:dyDescent="0.25">
      <c r="A45" s="45" t="s">
        <v>70</v>
      </c>
    </row>
    <row r="46" spans="1:1" x14ac:dyDescent="0.25">
      <c r="A46" s="45" t="s">
        <v>148</v>
      </c>
    </row>
    <row r="47" spans="1:1" x14ac:dyDescent="0.25">
      <c r="A47" s="45" t="s">
        <v>86</v>
      </c>
    </row>
    <row r="48" spans="1:1" x14ac:dyDescent="0.25">
      <c r="A48" s="45" t="s">
        <v>146</v>
      </c>
    </row>
    <row r="49" spans="1:1" x14ac:dyDescent="0.25">
      <c r="A49" s="111" t="s">
        <v>5</v>
      </c>
    </row>
    <row r="50" spans="1:1" x14ac:dyDescent="0.25">
      <c r="A50" s="111" t="s">
        <v>6</v>
      </c>
    </row>
    <row r="51" spans="1:1" x14ac:dyDescent="0.25">
      <c r="A51" s="45"/>
    </row>
    <row r="52" spans="1:1" ht="15.75" x14ac:dyDescent="0.25">
      <c r="A52" s="68" t="s">
        <v>7</v>
      </c>
    </row>
    <row r="53" spans="1:1" ht="15.75" x14ac:dyDescent="0.25">
      <c r="A53" s="68" t="s">
        <v>8</v>
      </c>
    </row>
    <row r="54" spans="1:1" ht="15.75" x14ac:dyDescent="0.25">
      <c r="A54" s="68" t="s">
        <v>2</v>
      </c>
    </row>
    <row r="55" spans="1:1" ht="15.75" x14ac:dyDescent="0.25">
      <c r="A55" s="68" t="s">
        <v>4</v>
      </c>
    </row>
    <row r="56" spans="1:1" x14ac:dyDescent="0.25">
      <c r="A56" s="112" t="s">
        <v>0</v>
      </c>
    </row>
  </sheetData>
  <phoneticPr fontId="16"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zoomScale="150" zoomScaleNormal="150" zoomScalePageLayoutView="150" workbookViewId="0">
      <selection activeCell="B12" sqref="B12"/>
    </sheetView>
  </sheetViews>
  <sheetFormatPr defaultColWidth="11.42578125" defaultRowHeight="15" x14ac:dyDescent="0.25"/>
  <cols>
    <col min="1" max="1" width="9.28515625" style="2" bestFit="1" customWidth="1"/>
    <col min="2" max="3" width="31" style="2" customWidth="1"/>
    <col min="4" max="5" width="14" style="2" customWidth="1"/>
    <col min="6" max="16384" width="11.42578125" style="2"/>
  </cols>
  <sheetData>
    <row r="1" spans="1:6" ht="15.75" x14ac:dyDescent="0.25">
      <c r="A1" s="7">
        <v>42735</v>
      </c>
      <c r="B1" s="134" t="s">
        <v>172</v>
      </c>
      <c r="C1" s="134"/>
      <c r="D1" s="134"/>
      <c r="E1" s="134"/>
    </row>
    <row r="2" spans="1:6" x14ac:dyDescent="0.25">
      <c r="A2" s="7"/>
    </row>
    <row r="3" spans="1:6" x14ac:dyDescent="0.25">
      <c r="A3" s="6" t="s">
        <v>145</v>
      </c>
      <c r="B3" s="133" t="s">
        <v>144</v>
      </c>
      <c r="C3" s="133"/>
      <c r="D3" s="6" t="s">
        <v>142</v>
      </c>
      <c r="E3" s="6" t="s">
        <v>143</v>
      </c>
    </row>
    <row r="4" spans="1:6" x14ac:dyDescent="0.25">
      <c r="B4" s="30"/>
      <c r="D4" s="30"/>
    </row>
    <row r="5" spans="1:6" x14ac:dyDescent="0.25">
      <c r="B5" s="30"/>
      <c r="D5" s="30"/>
    </row>
    <row r="6" spans="1:6" x14ac:dyDescent="0.25">
      <c r="E6" s="30"/>
      <c r="F6" s="30"/>
    </row>
    <row r="9" spans="1:6" x14ac:dyDescent="0.25">
      <c r="D9" s="30"/>
    </row>
    <row r="10" spans="1:6" x14ac:dyDescent="0.25">
      <c r="E10" s="30"/>
    </row>
    <row r="11" spans="1:6" x14ac:dyDescent="0.25">
      <c r="E11" s="30"/>
    </row>
    <row r="12" spans="1:6" x14ac:dyDescent="0.25">
      <c r="E12" s="30"/>
    </row>
    <row r="13" spans="1:6" x14ac:dyDescent="0.25">
      <c r="E13" s="30"/>
    </row>
    <row r="14" spans="1:6" x14ac:dyDescent="0.25">
      <c r="E14" s="30"/>
    </row>
    <row r="15" spans="1:6" x14ac:dyDescent="0.25">
      <c r="E15" s="30"/>
    </row>
    <row r="16" spans="1:6" x14ac:dyDescent="0.25">
      <c r="E16" s="30"/>
    </row>
    <row r="17" spans="4:5" x14ac:dyDescent="0.25">
      <c r="E17" s="30"/>
    </row>
    <row r="18" spans="4:5" x14ac:dyDescent="0.25">
      <c r="E18" s="30"/>
    </row>
    <row r="19" spans="4:5" x14ac:dyDescent="0.25">
      <c r="E19" s="30"/>
    </row>
    <row r="20" spans="4:5" x14ac:dyDescent="0.25">
      <c r="E20" s="30"/>
    </row>
    <row r="21" spans="4:5" x14ac:dyDescent="0.25">
      <c r="E21" s="30"/>
    </row>
    <row r="24" spans="4:5" x14ac:dyDescent="0.25">
      <c r="D24" s="30"/>
    </row>
    <row r="25" spans="4:5" x14ac:dyDescent="0.25">
      <c r="E25" s="30"/>
    </row>
    <row r="28" spans="4:5" x14ac:dyDescent="0.25">
      <c r="D28" s="30"/>
    </row>
    <row r="29" spans="4:5" x14ac:dyDescent="0.25">
      <c r="E29" s="30"/>
    </row>
  </sheetData>
  <mergeCells count="2">
    <mergeCell ref="B3:C3"/>
    <mergeCell ref="B1:E1"/>
  </mergeCells>
  <phoneticPr fontId="1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7"/>
  <sheetViews>
    <sheetView topLeftCell="J18" zoomScale="150" zoomScaleNormal="60" zoomScalePageLayoutView="60" workbookViewId="0">
      <selection activeCell="O21" sqref="O21"/>
    </sheetView>
  </sheetViews>
  <sheetFormatPr defaultColWidth="11.42578125" defaultRowHeight="15" x14ac:dyDescent="0.25"/>
  <cols>
    <col min="1" max="1" width="11.42578125" style="2"/>
    <col min="2" max="2" width="13.28515625" style="2" customWidth="1"/>
    <col min="3" max="3" width="12.7109375" style="2" customWidth="1"/>
    <col min="4" max="5" width="11.42578125" style="2"/>
    <col min="6" max="6" width="11.85546875" style="2" customWidth="1"/>
    <col min="7" max="7" width="11.140625" style="2" customWidth="1"/>
    <col min="8" max="9" width="11.42578125" style="2"/>
    <col min="10" max="10" width="11.85546875" style="2" customWidth="1"/>
    <col min="11" max="11" width="13.85546875" style="2" customWidth="1"/>
    <col min="12" max="13" width="11.42578125" style="2"/>
    <col min="14" max="15" width="13.28515625" style="2" customWidth="1"/>
    <col min="16" max="17" width="11.42578125" style="2"/>
    <col min="18" max="18" width="12.42578125" style="2" customWidth="1"/>
    <col min="19" max="19" width="13.28515625" style="2" customWidth="1"/>
    <col min="20" max="21" width="11.42578125" style="2"/>
    <col min="22" max="23" width="11.85546875" style="2" customWidth="1"/>
    <col min="24" max="25" width="11.42578125" style="2"/>
    <col min="26" max="26" width="13.28515625" style="2" customWidth="1"/>
    <col min="27" max="27" width="14.7109375" style="2" customWidth="1"/>
    <col min="28" max="16384" width="11.42578125" style="2"/>
  </cols>
  <sheetData>
    <row r="1" spans="1:24" x14ac:dyDescent="0.25">
      <c r="A1" s="2" t="s">
        <v>37</v>
      </c>
    </row>
    <row r="2" spans="1:24" x14ac:dyDescent="0.25">
      <c r="A2" s="2" t="s">
        <v>56</v>
      </c>
    </row>
    <row r="3" spans="1:24" x14ac:dyDescent="0.25">
      <c r="D3" s="9"/>
      <c r="E3" s="10"/>
      <c r="F3" s="11"/>
      <c r="G3" s="11"/>
      <c r="H3" s="12"/>
      <c r="I3" s="13"/>
      <c r="J3" s="11"/>
      <c r="K3" s="11"/>
      <c r="L3" s="12"/>
      <c r="M3" s="10"/>
      <c r="N3" s="11"/>
      <c r="O3" s="11"/>
      <c r="P3" s="12"/>
      <c r="Q3" s="13"/>
      <c r="R3" s="11"/>
      <c r="S3" s="11"/>
      <c r="T3" s="14"/>
      <c r="U3" s="15"/>
      <c r="V3" s="11"/>
      <c r="W3" s="11"/>
    </row>
    <row r="4" spans="1:24" x14ac:dyDescent="0.25">
      <c r="B4" s="135" t="str">
        <f>'Unadjusted Trial Balance'!A6</f>
        <v>Cash</v>
      </c>
      <c r="C4" s="135"/>
      <c r="D4" s="9"/>
      <c r="E4" s="10"/>
      <c r="F4" s="135" t="str">
        <f>'Unadjusted Trial Balance'!A7</f>
        <v>Accounts receivable</v>
      </c>
      <c r="G4" s="135"/>
      <c r="H4" s="12"/>
      <c r="I4" s="13"/>
      <c r="J4" s="135" t="str">
        <f>'Unadjusted Trial Balance'!A9</f>
        <v>Inventory</v>
      </c>
      <c r="K4" s="135"/>
      <c r="L4" s="12"/>
      <c r="M4" s="10"/>
      <c r="N4" s="135" t="str">
        <f>'Unadjusted Trial Balance'!A11</f>
        <v>Purchases</v>
      </c>
      <c r="O4" s="135"/>
      <c r="P4" s="12"/>
      <c r="Q4" s="13"/>
      <c r="R4" s="135" t="str">
        <f>'Unadjusted Trial Balance'!A12</f>
        <v>Prepaid insurance</v>
      </c>
      <c r="S4" s="135"/>
      <c r="T4" s="14"/>
      <c r="U4" s="10"/>
      <c r="V4" s="135" t="str">
        <f>'Unadjusted Trial Balance'!A13</f>
        <v>Land</v>
      </c>
      <c r="W4" s="135"/>
    </row>
    <row r="5" spans="1:24" x14ac:dyDescent="0.25">
      <c r="A5" s="32" t="s">
        <v>134</v>
      </c>
      <c r="B5" s="16">
        <f>'Unadjusted Trial Balance'!B6</f>
        <v>759444</v>
      </c>
      <c r="C5" s="17"/>
      <c r="D5" s="9"/>
      <c r="E5" s="32" t="s">
        <v>134</v>
      </c>
      <c r="F5" s="19">
        <f>'Unadjusted Trial Balance'!B7</f>
        <v>442120</v>
      </c>
      <c r="G5" s="17"/>
      <c r="H5" s="9"/>
      <c r="I5" s="32" t="s">
        <v>134</v>
      </c>
      <c r="J5" s="19">
        <f>'Unadjusted Trial Balance'!B9</f>
        <v>0</v>
      </c>
      <c r="K5" s="17"/>
      <c r="L5" s="9"/>
      <c r="M5" s="32" t="s">
        <v>134</v>
      </c>
      <c r="N5" s="19">
        <f>'Unadjusted Trial Balance'!B11</f>
        <v>247000</v>
      </c>
      <c r="O5" s="17"/>
      <c r="P5" s="9"/>
      <c r="Q5" s="32" t="s">
        <v>134</v>
      </c>
      <c r="R5" s="19">
        <f>'Unadjusted Trial Balance'!B12</f>
        <v>6750</v>
      </c>
      <c r="S5" s="17"/>
      <c r="T5" s="32"/>
      <c r="U5" s="32" t="s">
        <v>134</v>
      </c>
      <c r="V5" s="19">
        <f>'Unadjusted Trial Balance'!B13</f>
        <v>88000</v>
      </c>
      <c r="W5" s="17"/>
    </row>
    <row r="6" spans="1:24" x14ac:dyDescent="0.25">
      <c r="B6" s="16"/>
      <c r="C6" s="18"/>
      <c r="D6" s="9"/>
      <c r="E6" s="13"/>
      <c r="F6" s="16"/>
      <c r="G6" s="18"/>
      <c r="H6" s="12"/>
      <c r="I6" s="13"/>
      <c r="J6" s="11"/>
      <c r="K6" s="18"/>
      <c r="L6" s="9"/>
      <c r="M6" s="13"/>
      <c r="N6" s="16"/>
      <c r="O6" s="18"/>
      <c r="P6" s="12"/>
      <c r="Q6" s="13"/>
      <c r="R6" s="11"/>
      <c r="S6" s="18"/>
      <c r="T6" s="20"/>
      <c r="U6" s="10"/>
      <c r="V6" s="16"/>
      <c r="W6" s="18"/>
    </row>
    <row r="7" spans="1:24" x14ac:dyDescent="0.25">
      <c r="B7" s="16"/>
      <c r="C7" s="18"/>
      <c r="D7" s="9"/>
      <c r="E7" s="10"/>
      <c r="F7" s="16"/>
      <c r="G7" s="18"/>
      <c r="H7" s="9"/>
      <c r="I7" s="13"/>
      <c r="J7" s="16"/>
      <c r="K7" s="18"/>
      <c r="L7" s="9"/>
      <c r="M7" s="10"/>
      <c r="N7" s="16"/>
      <c r="O7" s="18"/>
      <c r="P7" s="9"/>
      <c r="Q7" s="13"/>
      <c r="R7" s="16"/>
      <c r="S7" s="18"/>
      <c r="T7" s="20"/>
      <c r="U7" s="10"/>
      <c r="V7" s="16"/>
      <c r="W7" s="18"/>
    </row>
    <row r="8" spans="1:24" x14ac:dyDescent="0.25">
      <c r="B8" s="16"/>
      <c r="C8" s="18"/>
      <c r="D8" s="12"/>
      <c r="E8" s="10"/>
      <c r="F8" s="16"/>
      <c r="G8" s="18"/>
      <c r="H8" s="9"/>
      <c r="I8" s="13"/>
      <c r="J8" s="16"/>
      <c r="K8" s="18"/>
      <c r="L8" s="9"/>
      <c r="M8" s="10"/>
      <c r="N8" s="16"/>
      <c r="O8" s="18"/>
      <c r="P8" s="9"/>
      <c r="Q8" s="13"/>
      <c r="R8" s="16"/>
      <c r="S8" s="18"/>
      <c r="T8" s="20"/>
      <c r="U8" s="10"/>
      <c r="V8" s="16"/>
      <c r="W8" s="18"/>
    </row>
    <row r="9" spans="1:24" x14ac:dyDescent="0.25">
      <c r="B9" s="16"/>
      <c r="C9" s="18"/>
      <c r="D9" s="12"/>
      <c r="E9" s="10"/>
      <c r="F9" s="16"/>
      <c r="G9" s="18"/>
      <c r="H9" s="9"/>
      <c r="I9" s="13"/>
      <c r="J9" s="16"/>
      <c r="K9" s="18"/>
      <c r="L9" s="9"/>
      <c r="M9" s="10"/>
      <c r="N9" s="16"/>
      <c r="O9" s="18"/>
      <c r="P9" s="9"/>
      <c r="Q9" s="13"/>
      <c r="R9" s="16"/>
      <c r="S9" s="18"/>
      <c r="T9" s="20"/>
      <c r="U9" s="10"/>
      <c r="V9" s="16"/>
      <c r="W9" s="18"/>
    </row>
    <row r="10" spans="1:24" x14ac:dyDescent="0.25">
      <c r="B10" s="16"/>
      <c r="C10" s="18"/>
      <c r="D10" s="9"/>
      <c r="E10" s="10"/>
      <c r="F10" s="16"/>
      <c r="G10" s="18"/>
      <c r="H10" s="9"/>
      <c r="I10" s="13"/>
      <c r="J10" s="16"/>
      <c r="K10" s="18"/>
      <c r="L10" s="9"/>
      <c r="M10" s="10"/>
      <c r="N10" s="16"/>
      <c r="O10" s="18"/>
      <c r="P10" s="9"/>
      <c r="Q10" s="13"/>
      <c r="R10" s="16"/>
      <c r="S10" s="18"/>
      <c r="T10" s="20"/>
      <c r="U10" s="10"/>
      <c r="V10" s="16"/>
      <c r="W10" s="18"/>
    </row>
    <row r="11" spans="1:24" x14ac:dyDescent="0.25">
      <c r="B11" s="21">
        <f>SUM(B5:B10)-SUM(C5:C10)</f>
        <v>759444</v>
      </c>
      <c r="C11" s="22"/>
      <c r="D11" s="9"/>
      <c r="E11" s="10"/>
      <c r="F11" s="21">
        <f>SUM(F5:F10)-SUM(G5:G10)</f>
        <v>442120</v>
      </c>
      <c r="G11" s="22"/>
      <c r="H11" s="9"/>
      <c r="I11" s="13"/>
      <c r="J11" s="21">
        <f>SUM(J5:J10)-SUM(K5:K10)</f>
        <v>0</v>
      </c>
      <c r="K11" s="22"/>
      <c r="L11" s="9"/>
      <c r="M11" s="10"/>
      <c r="N11" s="21">
        <f>SUM(N5:N10)-SUM(O5:O10)</f>
        <v>247000</v>
      </c>
      <c r="O11" s="22"/>
      <c r="P11" s="9"/>
      <c r="Q11" s="13"/>
      <c r="R11" s="21">
        <f>SUM(R5:R10)-SUM(S5:S10)</f>
        <v>6750</v>
      </c>
      <c r="S11" s="22"/>
      <c r="T11" s="20"/>
      <c r="U11" s="10"/>
      <c r="V11" s="21">
        <f>SUM(V5:V10)-SUM(W5:W10)</f>
        <v>88000</v>
      </c>
      <c r="W11" s="22"/>
    </row>
    <row r="12" spans="1:24" x14ac:dyDescent="0.25">
      <c r="B12" s="28"/>
      <c r="C12" s="25"/>
      <c r="D12" s="9"/>
      <c r="E12" s="10"/>
      <c r="F12" s="11"/>
      <c r="G12" s="11"/>
      <c r="H12" s="12"/>
      <c r="I12" s="13"/>
      <c r="J12" s="11"/>
      <c r="K12" s="11"/>
      <c r="L12" s="12"/>
      <c r="M12" s="10"/>
      <c r="N12" s="11"/>
      <c r="O12" s="11"/>
      <c r="P12" s="12"/>
      <c r="Q12" s="15"/>
      <c r="R12" s="11"/>
      <c r="S12" s="11"/>
      <c r="T12" s="23"/>
      <c r="U12" s="15"/>
      <c r="V12" s="11"/>
      <c r="W12" s="11"/>
    </row>
    <row r="13" spans="1:24" x14ac:dyDescent="0.25">
      <c r="B13" s="28"/>
      <c r="C13" s="25"/>
      <c r="D13" s="9"/>
      <c r="E13" s="10"/>
      <c r="F13" s="11"/>
      <c r="G13" s="11"/>
      <c r="H13" s="12"/>
      <c r="I13" s="13"/>
      <c r="J13" s="11"/>
      <c r="K13" s="11"/>
      <c r="L13" s="12"/>
      <c r="M13" s="10"/>
      <c r="N13" s="11"/>
      <c r="O13" s="11"/>
      <c r="P13" s="12"/>
      <c r="Q13" s="15"/>
      <c r="R13" s="11"/>
      <c r="S13" s="11"/>
      <c r="T13" s="23"/>
      <c r="U13" s="15"/>
      <c r="V13" s="11"/>
      <c r="W13" s="11"/>
    </row>
    <row r="14" spans="1:24" ht="27.75" customHeight="1" x14ac:dyDescent="0.25">
      <c r="B14" s="137"/>
      <c r="C14" s="137"/>
      <c r="D14" s="9"/>
      <c r="E14" s="86"/>
      <c r="F14" s="137"/>
      <c r="G14" s="137"/>
      <c r="H14" s="9"/>
      <c r="I14" s="13"/>
      <c r="J14" s="136" t="str">
        <f>'Unadjusted Trial Balance'!A8</f>
        <v>Allowance for doubtful accounts</v>
      </c>
      <c r="K14" s="136"/>
      <c r="L14" s="12"/>
      <c r="M14" s="10"/>
      <c r="N14" s="138" t="str">
        <f>'Unadjusted Trial Balance'!A10</f>
        <v>Allowance to Reduce Inventory to NRV</v>
      </c>
      <c r="O14" s="138"/>
      <c r="P14" s="12"/>
      <c r="Q14" s="15"/>
      <c r="R14" s="135" t="str">
        <f>'Unadjusted Trial Balance'!A23</f>
        <v>Bonds Payable</v>
      </c>
      <c r="S14" s="135"/>
      <c r="T14" s="12"/>
      <c r="U14" s="10"/>
      <c r="V14" s="136" t="str">
        <f>'Unadjusted Trial Balance'!A24</f>
        <v>Premium on Bonds Payable</v>
      </c>
      <c r="W14" s="136"/>
    </row>
    <row r="15" spans="1:24" x14ac:dyDescent="0.25">
      <c r="A15" s="32"/>
      <c r="B15" s="28"/>
      <c r="C15" s="25"/>
      <c r="D15" s="9"/>
      <c r="E15" s="87"/>
      <c r="F15" s="28"/>
      <c r="G15" s="25"/>
      <c r="H15" s="9"/>
      <c r="I15" s="32"/>
      <c r="J15" s="19"/>
      <c r="K15" s="17">
        <f>'Unadjusted Trial Balance'!C8</f>
        <v>0</v>
      </c>
      <c r="L15" s="41" t="s">
        <v>93</v>
      </c>
      <c r="M15" s="32"/>
      <c r="N15" s="90"/>
      <c r="O15" s="91">
        <f>'Unadjusted Trial Balance'!C10</f>
        <v>0</v>
      </c>
      <c r="P15" s="41" t="s">
        <v>171</v>
      </c>
      <c r="Q15" s="15"/>
      <c r="R15" s="19"/>
      <c r="S15" s="17">
        <f>'Unadjusted Trial Balance'!C23</f>
        <v>700000</v>
      </c>
      <c r="T15" s="41" t="s">
        <v>134</v>
      </c>
      <c r="U15" s="32"/>
      <c r="V15" s="103"/>
      <c r="W15" s="25">
        <f>'Unadjusted Trial Balance'!C24</f>
        <v>56774</v>
      </c>
      <c r="X15" s="2" t="s">
        <v>182</v>
      </c>
    </row>
    <row r="16" spans="1:24" x14ac:dyDescent="0.25">
      <c r="B16" s="28"/>
      <c r="C16" s="25"/>
      <c r="D16" s="9"/>
      <c r="E16" s="88"/>
      <c r="F16" s="28"/>
      <c r="G16" s="25"/>
      <c r="H16" s="9"/>
      <c r="I16" s="13"/>
      <c r="J16" s="11"/>
      <c r="K16" s="18"/>
      <c r="L16" s="12"/>
      <c r="M16" s="13"/>
      <c r="N16" s="92"/>
      <c r="O16" s="93"/>
      <c r="P16" s="12"/>
      <c r="Q16" s="15"/>
      <c r="R16" s="16"/>
      <c r="S16" s="18"/>
      <c r="T16" s="12"/>
      <c r="U16" s="13"/>
      <c r="V16" s="16"/>
      <c r="W16" s="18"/>
    </row>
    <row r="17" spans="1:25" x14ac:dyDescent="0.25">
      <c r="B17" s="28"/>
      <c r="C17" s="25"/>
      <c r="D17" s="9"/>
      <c r="E17" s="86"/>
      <c r="F17" s="28"/>
      <c r="G17" s="25"/>
      <c r="H17" s="9"/>
      <c r="I17" s="13"/>
      <c r="J17" s="16"/>
      <c r="K17" s="18"/>
      <c r="L17" s="12"/>
      <c r="M17" s="10"/>
      <c r="N17" s="94"/>
      <c r="O17" s="93"/>
      <c r="P17" s="12"/>
      <c r="Q17" s="15"/>
      <c r="R17" s="16"/>
      <c r="S17" s="18"/>
      <c r="T17" s="12"/>
      <c r="U17" s="10"/>
      <c r="V17" s="16"/>
      <c r="W17" s="18"/>
    </row>
    <row r="18" spans="1:25" x14ac:dyDescent="0.25">
      <c r="B18" s="28"/>
      <c r="C18" s="25"/>
      <c r="D18" s="9"/>
      <c r="E18" s="86"/>
      <c r="F18" s="28"/>
      <c r="G18" s="25"/>
      <c r="H18" s="9"/>
      <c r="I18" s="13"/>
      <c r="J18" s="16"/>
      <c r="K18" s="18"/>
      <c r="L18" s="12"/>
      <c r="M18" s="10"/>
      <c r="N18" s="94"/>
      <c r="O18" s="93"/>
      <c r="P18" s="12"/>
      <c r="Q18" s="15"/>
      <c r="R18" s="16"/>
      <c r="S18" s="18"/>
      <c r="T18" s="12"/>
      <c r="U18" s="10"/>
      <c r="V18" s="16"/>
      <c r="W18" s="18"/>
    </row>
    <row r="19" spans="1:25" x14ac:dyDescent="0.25">
      <c r="B19" s="28"/>
      <c r="C19" s="25"/>
      <c r="D19" s="9"/>
      <c r="E19" s="86"/>
      <c r="F19" s="28"/>
      <c r="G19" s="25"/>
      <c r="H19" s="9"/>
      <c r="I19" s="13"/>
      <c r="J19" s="16"/>
      <c r="K19" s="18"/>
      <c r="L19" s="12"/>
      <c r="M19" s="10"/>
      <c r="N19" s="94"/>
      <c r="O19" s="93"/>
      <c r="P19" s="12"/>
      <c r="Q19" s="15"/>
      <c r="R19" s="16"/>
      <c r="S19" s="18"/>
      <c r="T19" s="12"/>
      <c r="U19" s="10"/>
      <c r="V19" s="16"/>
      <c r="W19" s="18"/>
    </row>
    <row r="20" spans="1:25" x14ac:dyDescent="0.25">
      <c r="B20" s="28"/>
      <c r="C20" s="25"/>
      <c r="D20" s="9"/>
      <c r="E20" s="86"/>
      <c r="F20" s="28"/>
      <c r="G20" s="25"/>
      <c r="H20" s="9"/>
      <c r="I20" s="13"/>
      <c r="J20" s="16"/>
      <c r="K20" s="18"/>
      <c r="L20" s="12"/>
      <c r="M20" s="10"/>
      <c r="N20" s="94"/>
      <c r="O20" s="93"/>
      <c r="P20" s="12"/>
      <c r="Q20" s="15"/>
      <c r="R20" s="21"/>
      <c r="S20" s="22">
        <f>SUM(S15:S19)-SUM(R15:R19)</f>
        <v>700000</v>
      </c>
      <c r="T20" s="12"/>
      <c r="U20" s="10"/>
      <c r="V20" s="16"/>
      <c r="W20" s="18"/>
    </row>
    <row r="21" spans="1:25" x14ac:dyDescent="0.25">
      <c r="B21" s="25"/>
      <c r="C21" s="25"/>
      <c r="D21" s="9"/>
      <c r="E21" s="86"/>
      <c r="F21" s="25"/>
      <c r="G21" s="25"/>
      <c r="H21" s="9"/>
      <c r="I21" s="13"/>
      <c r="J21" s="21"/>
      <c r="K21" s="22">
        <f>SUM(K15:K20)-SUM(J15:J20)</f>
        <v>0</v>
      </c>
      <c r="L21" s="12"/>
      <c r="M21" s="10"/>
      <c r="N21" s="95"/>
      <c r="O21" s="96">
        <f>SUM(O15:O20)-SUM(N15:N20)</f>
        <v>0</v>
      </c>
      <c r="P21" s="12"/>
      <c r="Q21" s="15"/>
      <c r="R21" s="11"/>
      <c r="S21" s="11"/>
      <c r="T21" s="23"/>
      <c r="U21" s="10"/>
      <c r="V21" s="21"/>
      <c r="W21" s="22">
        <f>SUM(W15:W20)-SUM(V15:V20)</f>
        <v>56774</v>
      </c>
    </row>
    <row r="22" spans="1:25" x14ac:dyDescent="0.25">
      <c r="B22" s="25"/>
      <c r="C22" s="25"/>
      <c r="D22" s="23"/>
      <c r="E22" s="23"/>
      <c r="F22" s="11"/>
      <c r="G22" s="11"/>
      <c r="H22" s="12"/>
      <c r="I22" s="13"/>
      <c r="J22" s="11"/>
      <c r="K22" s="11"/>
      <c r="L22" s="12"/>
      <c r="M22" s="10"/>
      <c r="N22" s="11"/>
      <c r="O22" s="11"/>
      <c r="P22" s="12"/>
      <c r="Q22" s="12"/>
      <c r="R22" s="11"/>
      <c r="S22" s="11"/>
      <c r="T22" s="24"/>
      <c r="U22" s="15"/>
      <c r="V22" s="11"/>
      <c r="W22" s="11"/>
    </row>
    <row r="23" spans="1:25" ht="45" customHeight="1" x14ac:dyDescent="0.25">
      <c r="B23" s="135" t="str">
        <f>'Unadjusted Trial Balance'!A14</f>
        <v>Building</v>
      </c>
      <c r="C23" s="135"/>
      <c r="D23" s="12"/>
      <c r="E23" s="23"/>
      <c r="F23" s="136" t="str">
        <f>'Unadjusted Trial Balance'!A15</f>
        <v>Accumulated depreciation: building</v>
      </c>
      <c r="G23" s="136"/>
      <c r="H23" s="12"/>
      <c r="I23" s="13"/>
      <c r="J23" s="135" t="str">
        <f>'Unadjusted Trial Balance'!A16</f>
        <v>Equipment</v>
      </c>
      <c r="K23" s="135"/>
      <c r="L23" s="12"/>
      <c r="M23" s="10"/>
      <c r="N23" s="136" t="str">
        <f>'Unadjusted Trial Balance'!A17</f>
        <v>Accumulated depreciation: equipment</v>
      </c>
      <c r="O23" s="136"/>
      <c r="P23" s="12"/>
      <c r="Q23" s="12"/>
      <c r="R23" s="136" t="str">
        <f>'Unadjusted Trial Balance'!A18</f>
        <v>Patent</v>
      </c>
      <c r="S23" s="136"/>
      <c r="T23" s="12"/>
      <c r="U23" s="14"/>
      <c r="V23" s="135" t="str">
        <f>'Unadjusted Trial Balance'!A19</f>
        <v>Accounts payable</v>
      </c>
      <c r="W23" s="135"/>
      <c r="X23" s="12"/>
      <c r="Y23" s="15"/>
    </row>
    <row r="24" spans="1:25" x14ac:dyDescent="0.25">
      <c r="A24" s="32" t="s">
        <v>134</v>
      </c>
      <c r="B24" s="19">
        <f>'Unadjusted Trial Balance'!B14</f>
        <v>37500</v>
      </c>
      <c r="C24" s="17"/>
      <c r="D24" s="12"/>
      <c r="E24" s="23"/>
      <c r="F24" s="19"/>
      <c r="G24" s="17">
        <f>'Unadjusted Trial Balance'!C15</f>
        <v>1150</v>
      </c>
      <c r="H24" s="41" t="s">
        <v>134</v>
      </c>
      <c r="I24" s="32" t="s">
        <v>134</v>
      </c>
      <c r="J24" s="19">
        <f>'Unadjusted Trial Balance'!B16</f>
        <v>21600</v>
      </c>
      <c r="K24" s="17"/>
      <c r="L24" s="12"/>
      <c r="M24" s="10"/>
      <c r="N24" s="19"/>
      <c r="O24" s="17">
        <f>'Unadjusted Trial Balance'!C17</f>
        <v>9000</v>
      </c>
      <c r="P24" s="41" t="s">
        <v>134</v>
      </c>
      <c r="Q24" s="32" t="s">
        <v>134</v>
      </c>
      <c r="R24" s="19">
        <f>'Unadjusted Trial Balance'!B18</f>
        <v>50000</v>
      </c>
      <c r="S24" s="17"/>
      <c r="T24" s="32"/>
      <c r="U24" s="14"/>
      <c r="V24" s="19"/>
      <c r="W24" s="17">
        <f>'Unadjusted Trial Balance'!C19</f>
        <v>88851</v>
      </c>
      <c r="X24" s="41" t="s">
        <v>134</v>
      </c>
      <c r="Y24" s="15"/>
    </row>
    <row r="25" spans="1:25" x14ac:dyDescent="0.25">
      <c r="B25" s="16"/>
      <c r="C25" s="18"/>
      <c r="D25" s="12"/>
      <c r="E25" s="23"/>
      <c r="F25" s="16"/>
      <c r="G25" s="18"/>
      <c r="H25" s="12"/>
      <c r="I25" s="13"/>
      <c r="J25" s="16"/>
      <c r="K25" s="18"/>
      <c r="L25" s="12"/>
      <c r="M25" s="10"/>
      <c r="N25" s="16"/>
      <c r="O25" s="18"/>
      <c r="P25" s="12"/>
      <c r="Q25" s="12"/>
      <c r="R25" s="16"/>
      <c r="S25" s="18"/>
      <c r="T25" s="12"/>
      <c r="U25" s="14"/>
      <c r="V25" s="16"/>
      <c r="W25" s="18"/>
      <c r="X25" s="12"/>
      <c r="Y25" s="15"/>
    </row>
    <row r="26" spans="1:25" x14ac:dyDescent="0.25">
      <c r="B26" s="16"/>
      <c r="C26" s="18"/>
      <c r="D26" s="12"/>
      <c r="E26" s="23"/>
      <c r="F26" s="16"/>
      <c r="G26" s="18"/>
      <c r="H26" s="12"/>
      <c r="I26" s="11"/>
      <c r="J26" s="11"/>
      <c r="K26" s="18"/>
      <c r="L26" s="12"/>
      <c r="M26" s="10"/>
      <c r="N26" s="16"/>
      <c r="O26" s="18"/>
      <c r="P26" s="12"/>
      <c r="Q26" s="12"/>
      <c r="R26" s="16"/>
      <c r="S26" s="18"/>
      <c r="T26" s="12"/>
      <c r="U26" s="14"/>
      <c r="V26" s="16"/>
      <c r="W26" s="18"/>
      <c r="X26" s="12"/>
      <c r="Y26" s="15"/>
    </row>
    <row r="27" spans="1:25" x14ac:dyDescent="0.25">
      <c r="B27" s="16"/>
      <c r="C27" s="18"/>
      <c r="D27" s="12"/>
      <c r="E27" s="23"/>
      <c r="F27" s="16"/>
      <c r="G27" s="18"/>
      <c r="H27" s="12"/>
      <c r="I27" s="13"/>
      <c r="J27" s="16"/>
      <c r="K27" s="18"/>
      <c r="L27" s="12"/>
      <c r="M27" s="10"/>
      <c r="N27" s="16"/>
      <c r="O27" s="18"/>
      <c r="P27" s="12"/>
      <c r="Q27" s="12"/>
      <c r="R27" s="16"/>
      <c r="S27" s="18"/>
      <c r="T27" s="12"/>
      <c r="U27" s="14"/>
      <c r="V27" s="16"/>
      <c r="W27" s="18"/>
      <c r="X27" s="12"/>
      <c r="Y27" s="15"/>
    </row>
    <row r="28" spans="1:25" x14ac:dyDescent="0.25">
      <c r="B28" s="16"/>
      <c r="C28" s="18"/>
      <c r="D28" s="12"/>
      <c r="E28" s="23"/>
      <c r="F28" s="16"/>
      <c r="G28" s="18"/>
      <c r="H28" s="12"/>
      <c r="I28" s="13"/>
      <c r="J28" s="16"/>
      <c r="K28" s="18"/>
      <c r="L28" s="12"/>
      <c r="M28" s="10"/>
      <c r="N28" s="16"/>
      <c r="O28" s="18"/>
      <c r="P28" s="12"/>
      <c r="Q28" s="12"/>
      <c r="R28" s="16"/>
      <c r="S28" s="18"/>
      <c r="T28" s="12"/>
      <c r="U28" s="14"/>
      <c r="V28" s="16"/>
      <c r="W28" s="18"/>
      <c r="X28" s="12"/>
      <c r="Y28" s="15"/>
    </row>
    <row r="29" spans="1:25" x14ac:dyDescent="0.25">
      <c r="B29" s="21">
        <f>SUM(B23:B28)-SUM(C23:C28)</f>
        <v>37500</v>
      </c>
      <c r="C29" s="22"/>
      <c r="D29" s="12"/>
      <c r="E29" s="23"/>
      <c r="F29" s="21"/>
      <c r="G29" s="22">
        <f>SUM(G24:G28)-SUM(F24:F28)</f>
        <v>1150</v>
      </c>
      <c r="H29" s="12"/>
      <c r="I29" s="13"/>
      <c r="J29" s="21">
        <f>SUM(J23:J28)-SUM(K23:K28)</f>
        <v>21600</v>
      </c>
      <c r="K29" s="22"/>
      <c r="L29" s="12"/>
      <c r="M29" s="10"/>
      <c r="N29" s="21"/>
      <c r="O29" s="22">
        <f>SUM(O24:O28)-SUM(N24:N28)</f>
        <v>9000</v>
      </c>
      <c r="P29" s="12"/>
      <c r="Q29" s="12"/>
      <c r="R29" s="21">
        <f>SUM(R24:R28)-SUM(S24:S28)</f>
        <v>50000</v>
      </c>
      <c r="S29" s="22"/>
      <c r="T29" s="12"/>
      <c r="U29" s="14"/>
      <c r="V29" s="21"/>
      <c r="W29" s="22">
        <f>SUM(W24:W28)-SUM(V24:V28)</f>
        <v>88851</v>
      </c>
      <c r="X29" s="12"/>
      <c r="Y29" s="15"/>
    </row>
    <row r="30" spans="1:25" x14ac:dyDescent="0.25">
      <c r="B30" s="11"/>
      <c r="C30" s="11"/>
      <c r="D30" s="12"/>
      <c r="E30" s="23"/>
      <c r="F30" s="11"/>
      <c r="G30" s="11"/>
      <c r="H30" s="12"/>
      <c r="I30" s="10"/>
      <c r="J30" s="11"/>
      <c r="K30" s="11"/>
      <c r="L30" s="12"/>
      <c r="M30" s="13"/>
      <c r="N30" s="11"/>
      <c r="O30" s="11"/>
      <c r="P30" s="12"/>
      <c r="Q30" s="13"/>
      <c r="R30" s="25"/>
      <c r="S30" s="25"/>
      <c r="T30" s="12"/>
      <c r="U30" s="15"/>
      <c r="V30" s="11"/>
      <c r="W30" s="11"/>
    </row>
    <row r="31" spans="1:25" x14ac:dyDescent="0.25">
      <c r="B31" s="11"/>
      <c r="C31" s="11"/>
      <c r="D31" s="12"/>
      <c r="E31" s="10"/>
      <c r="F31" s="11"/>
      <c r="G31" s="11"/>
      <c r="H31" s="12"/>
      <c r="I31" s="13"/>
      <c r="J31" s="11"/>
      <c r="K31" s="11"/>
      <c r="L31" s="12"/>
      <c r="M31" s="10"/>
      <c r="N31" s="11"/>
      <c r="O31" s="11"/>
      <c r="P31" s="12"/>
      <c r="Q31" s="15"/>
      <c r="R31" s="11"/>
      <c r="S31" s="11"/>
      <c r="T31" s="23"/>
      <c r="U31" s="15"/>
      <c r="V31" s="11"/>
      <c r="W31" s="11"/>
    </row>
    <row r="32" spans="1:25" x14ac:dyDescent="0.25">
      <c r="B32" s="11"/>
      <c r="C32" s="11"/>
      <c r="D32" s="12"/>
      <c r="E32" s="10"/>
      <c r="F32" s="11"/>
      <c r="G32" s="11"/>
      <c r="H32" s="12"/>
      <c r="I32" s="13"/>
      <c r="J32" s="11"/>
      <c r="K32" s="11"/>
      <c r="L32" s="12"/>
      <c r="M32" s="10"/>
      <c r="N32" s="11"/>
      <c r="O32" s="11"/>
      <c r="P32" s="12"/>
      <c r="Q32" s="23"/>
      <c r="R32" s="25"/>
      <c r="S32" s="11"/>
      <c r="T32" s="24"/>
      <c r="U32" s="15"/>
      <c r="V32" s="11"/>
      <c r="W32" s="11"/>
    </row>
    <row r="33" spans="2:28" ht="30" customHeight="1" x14ac:dyDescent="0.25">
      <c r="B33" s="135" t="str">
        <f>'Unadjusted Trial Balance'!A20</f>
        <v>Notes payable</v>
      </c>
      <c r="C33" s="135"/>
      <c r="F33" s="135" t="str">
        <f>'Unadjusted Trial Balance'!A21</f>
        <v>Income taxes payable</v>
      </c>
      <c r="G33" s="135"/>
      <c r="H33" s="12"/>
      <c r="I33" s="23"/>
      <c r="J33" s="135" t="str">
        <f>'Unadjusted Trial Balance'!A22</f>
        <v>Unearned rent revenue</v>
      </c>
      <c r="K33" s="135"/>
      <c r="L33" s="12"/>
      <c r="M33" s="13"/>
      <c r="N33" s="135" t="str">
        <f>'Unadjusted Trial Balance'!A25</f>
        <v>Common stock</v>
      </c>
      <c r="O33" s="135"/>
      <c r="P33" s="12"/>
      <c r="Q33" s="10"/>
      <c r="R33" s="135" t="str">
        <f>'Unadjusted Trial Balance'!A27</f>
        <v>Retained earnings</v>
      </c>
      <c r="S33" s="135"/>
      <c r="T33" s="12"/>
      <c r="U33" s="10"/>
      <c r="V33" s="135" t="str">
        <f>'Unadjusted Trial Balance'!A29</f>
        <v>Dividends</v>
      </c>
      <c r="W33" s="135"/>
      <c r="X33" s="12"/>
      <c r="Y33" s="10"/>
      <c r="Z33" s="136" t="str">
        <f>'Unadjusted Trial Balance'!A26</f>
        <v>PIC In Excess of Par-Common Stock</v>
      </c>
      <c r="AA33" s="136"/>
      <c r="AB33" s="12"/>
    </row>
    <row r="34" spans="2:28" x14ac:dyDescent="0.25">
      <c r="B34" s="19"/>
      <c r="C34" s="17">
        <v>40000</v>
      </c>
      <c r="D34" s="41" t="s">
        <v>134</v>
      </c>
      <c r="F34" s="26"/>
      <c r="G34" s="17">
        <f>'Unadjusted Trial Balance'!C21</f>
        <v>99000</v>
      </c>
      <c r="H34" s="41" t="s">
        <v>134</v>
      </c>
      <c r="I34" s="23"/>
      <c r="J34" s="19"/>
      <c r="K34" s="17">
        <f>'Unadjusted Trial Balance'!C22</f>
        <v>13500</v>
      </c>
      <c r="L34" s="41" t="s">
        <v>134</v>
      </c>
      <c r="M34" s="13"/>
      <c r="N34" s="19"/>
      <c r="O34" s="17">
        <f>'Unadjusted Trial Balance'!C25</f>
        <v>125000</v>
      </c>
      <c r="P34" s="41" t="s">
        <v>134</v>
      </c>
      <c r="Q34" s="10"/>
      <c r="R34" s="19"/>
      <c r="S34" s="17">
        <f>'Unadjusted Trial Balance'!C27</f>
        <v>0</v>
      </c>
      <c r="T34" s="41" t="s">
        <v>134</v>
      </c>
      <c r="U34" s="32" t="s">
        <v>134</v>
      </c>
      <c r="V34" s="26">
        <f>'Unadjusted Trial Balance'!B29</f>
        <v>28000</v>
      </c>
      <c r="W34" s="17"/>
      <c r="X34" s="12"/>
      <c r="Y34" s="10"/>
      <c r="Z34" s="19"/>
      <c r="AA34" s="17">
        <f>'Unadjusted Trial Balance'!C26</f>
        <v>40000</v>
      </c>
      <c r="AB34" s="41" t="s">
        <v>134</v>
      </c>
    </row>
    <row r="35" spans="2:28" x14ac:dyDescent="0.25">
      <c r="B35" s="16"/>
      <c r="C35" s="18"/>
      <c r="F35" s="16"/>
      <c r="G35" s="18"/>
      <c r="H35" s="12"/>
      <c r="I35" s="23"/>
      <c r="J35" s="16"/>
      <c r="K35" s="18"/>
      <c r="L35" s="12"/>
      <c r="M35" s="13"/>
      <c r="N35" s="16"/>
      <c r="O35" s="18"/>
      <c r="P35" s="12"/>
      <c r="Q35" s="10"/>
      <c r="R35" s="16"/>
      <c r="S35" s="18"/>
      <c r="T35" s="12"/>
      <c r="U35" s="10"/>
      <c r="V35" s="16"/>
      <c r="W35" s="18"/>
      <c r="X35" s="12"/>
      <c r="Y35" s="10"/>
      <c r="Z35" s="16"/>
      <c r="AA35" s="18"/>
      <c r="AB35" s="12"/>
    </row>
    <row r="36" spans="2:28" x14ac:dyDescent="0.25">
      <c r="B36" s="16"/>
      <c r="C36" s="18"/>
      <c r="F36" s="16"/>
      <c r="G36" s="18"/>
      <c r="H36" s="12"/>
      <c r="I36" s="23"/>
      <c r="J36" s="16"/>
      <c r="K36" s="18"/>
      <c r="L36" s="12"/>
      <c r="M36" s="13"/>
      <c r="N36" s="16"/>
      <c r="O36" s="18"/>
      <c r="P36" s="12"/>
      <c r="Q36" s="10"/>
      <c r="R36" s="16"/>
      <c r="S36" s="18"/>
      <c r="T36" s="12"/>
      <c r="U36" s="10"/>
      <c r="V36" s="16"/>
      <c r="W36" s="18"/>
      <c r="X36" s="12"/>
      <c r="Y36" s="10"/>
      <c r="Z36" s="16"/>
      <c r="AA36" s="18"/>
      <c r="AB36" s="12"/>
    </row>
    <row r="37" spans="2:28" x14ac:dyDescent="0.25">
      <c r="B37" s="16"/>
      <c r="C37" s="18"/>
      <c r="F37" s="16"/>
      <c r="G37" s="18"/>
      <c r="H37" s="12"/>
      <c r="I37" s="23"/>
      <c r="J37" s="16"/>
      <c r="K37" s="18"/>
      <c r="L37" s="12"/>
      <c r="M37" s="13"/>
      <c r="N37" s="16"/>
      <c r="O37" s="18"/>
      <c r="P37" s="12"/>
      <c r="Q37" s="10"/>
      <c r="R37" s="16"/>
      <c r="S37" s="18"/>
      <c r="T37" s="12"/>
      <c r="U37" s="10"/>
      <c r="V37" s="16"/>
      <c r="W37" s="18"/>
      <c r="X37" s="12"/>
      <c r="Y37" s="10"/>
      <c r="Z37" s="16"/>
      <c r="AA37" s="18"/>
      <c r="AB37" s="12"/>
    </row>
    <row r="38" spans="2:28" x14ac:dyDescent="0.25">
      <c r="B38" s="16"/>
      <c r="C38" s="18"/>
      <c r="F38" s="16"/>
      <c r="G38" s="18"/>
      <c r="H38" s="12"/>
      <c r="I38" s="23"/>
      <c r="J38" s="16"/>
      <c r="K38" s="18"/>
      <c r="L38" s="12"/>
      <c r="M38" s="13"/>
      <c r="N38" s="16"/>
      <c r="O38" s="18"/>
      <c r="P38" s="12"/>
      <c r="Q38" s="10"/>
      <c r="R38" s="16"/>
      <c r="S38" s="18"/>
      <c r="T38" s="12"/>
      <c r="U38" s="23"/>
      <c r="V38" s="11"/>
      <c r="W38" s="18"/>
      <c r="X38" s="12"/>
      <c r="Y38" s="10"/>
      <c r="Z38" s="16"/>
      <c r="AA38" s="18"/>
      <c r="AB38" s="12"/>
    </row>
    <row r="39" spans="2:28" x14ac:dyDescent="0.25">
      <c r="B39" s="21"/>
      <c r="C39" s="22">
        <f>SUM(C34:C38)-SUM(B34:B38)</f>
        <v>40000</v>
      </c>
      <c r="F39" s="16"/>
      <c r="G39" s="18"/>
      <c r="H39" s="12"/>
      <c r="I39" s="23"/>
      <c r="J39" s="16"/>
      <c r="K39" s="18"/>
      <c r="L39" s="12"/>
      <c r="M39" s="13"/>
      <c r="N39" s="16"/>
      <c r="O39" s="18"/>
      <c r="P39" s="12"/>
      <c r="Q39" s="10"/>
      <c r="R39" s="16"/>
      <c r="S39" s="18"/>
      <c r="T39" s="12"/>
      <c r="U39" s="10"/>
      <c r="V39" s="16"/>
      <c r="W39" s="18"/>
      <c r="X39" s="12"/>
      <c r="Y39" s="10"/>
      <c r="Z39" s="16"/>
      <c r="AA39" s="18"/>
      <c r="AB39" s="12"/>
    </row>
    <row r="40" spans="2:28" x14ac:dyDescent="0.25">
      <c r="F40" s="16"/>
      <c r="G40" s="18"/>
      <c r="H40" s="12"/>
      <c r="I40" s="23"/>
      <c r="J40" s="16"/>
      <c r="K40" s="18"/>
      <c r="L40" s="12"/>
      <c r="M40" s="13"/>
      <c r="N40" s="16"/>
      <c r="O40" s="18"/>
      <c r="P40" s="12"/>
      <c r="Q40" s="10"/>
      <c r="R40" s="16"/>
      <c r="S40" s="18"/>
      <c r="T40" s="12"/>
      <c r="U40" s="10"/>
      <c r="V40" s="16"/>
      <c r="W40" s="18"/>
      <c r="X40" s="12"/>
      <c r="Y40" s="10"/>
      <c r="Z40" s="16"/>
      <c r="AA40" s="18"/>
      <c r="AB40" s="12"/>
    </row>
    <row r="41" spans="2:28" x14ac:dyDescent="0.25">
      <c r="F41" s="21"/>
      <c r="G41" s="22">
        <f>SUM(G34:G40)-SUM(F34:F40)</f>
        <v>99000</v>
      </c>
      <c r="H41" s="24"/>
      <c r="I41" s="23"/>
      <c r="J41" s="21"/>
      <c r="K41" s="22">
        <f>SUM(K34:K40)-SUM(J34:J40)</f>
        <v>13500</v>
      </c>
      <c r="L41" s="12"/>
      <c r="M41" s="13"/>
      <c r="N41" s="21"/>
      <c r="O41" s="27">
        <f>SUM(O34:O40)-SUM(N34:N40)</f>
        <v>125000</v>
      </c>
      <c r="P41" s="12"/>
      <c r="Q41" s="10"/>
      <c r="R41" s="21"/>
      <c r="S41" s="27">
        <f>SUM(S34:S40)-SUM(R34:R40)</f>
        <v>0</v>
      </c>
      <c r="T41" s="12"/>
      <c r="U41" s="10"/>
      <c r="V41" s="21">
        <f>SUM(V34:V40)-SUM(W34:W40)</f>
        <v>28000</v>
      </c>
      <c r="W41" s="22"/>
      <c r="X41" s="12"/>
      <c r="Y41" s="10"/>
      <c r="Z41" s="21"/>
      <c r="AA41" s="22">
        <f>SUM(AA34:AA40)-SUM(Z34:Z40)</f>
        <v>40000</v>
      </c>
      <c r="AB41" s="12"/>
    </row>
    <row r="45" spans="2:28" x14ac:dyDescent="0.25">
      <c r="B45" s="135" t="str">
        <f>'Unadjusted Trial Balance'!A30</f>
        <v>Sales Revenue</v>
      </c>
      <c r="C45" s="135"/>
      <c r="F45" s="135" t="str">
        <f>'Unadjusted Trial Balance'!A31</f>
        <v>Advertising expense</v>
      </c>
      <c r="G45" s="135"/>
      <c r="H45" s="12"/>
      <c r="I45" s="23"/>
      <c r="J45" s="135" t="str">
        <f>'Unadjusted Trial Balance'!A32</f>
        <v>Wages expense</v>
      </c>
      <c r="K45" s="135"/>
      <c r="L45" s="12"/>
      <c r="M45" s="13"/>
      <c r="N45" s="135" t="str">
        <f>'Unadjusted Trial Balance'!A33</f>
        <v>Office expense</v>
      </c>
      <c r="O45" s="135"/>
      <c r="P45" s="12"/>
      <c r="Q45" s="10"/>
      <c r="R45" s="135" t="str">
        <f>'Unadjusted Trial Balance'!A34</f>
        <v>Depreciation expense</v>
      </c>
      <c r="S45" s="135"/>
      <c r="T45" s="12"/>
      <c r="U45" s="10"/>
      <c r="V45" s="135" t="str">
        <f>'Unadjusted Trial Balance'!A35</f>
        <v>Utilities expense</v>
      </c>
      <c r="W45" s="135"/>
      <c r="X45" s="12"/>
      <c r="Z45" s="135" t="str">
        <f>'Unadjusted Trial Balance'!A28</f>
        <v>Treasury stock</v>
      </c>
      <c r="AA45" s="135"/>
      <c r="AB45" s="12"/>
    </row>
    <row r="46" spans="2:28" x14ac:dyDescent="0.25">
      <c r="B46" s="19"/>
      <c r="C46" s="17">
        <f>'Unadjusted Trial Balance'!C30</f>
        <v>790000</v>
      </c>
      <c r="D46" s="41" t="s">
        <v>134</v>
      </c>
      <c r="E46" s="32" t="s">
        <v>134</v>
      </c>
      <c r="F46" s="26">
        <f>'Unadjusted Trial Balance'!B31</f>
        <v>9240</v>
      </c>
      <c r="G46" s="17"/>
      <c r="H46" s="12"/>
      <c r="I46" s="32" t="s">
        <v>134</v>
      </c>
      <c r="J46" s="19">
        <f>'Unadjusted Trial Balance'!B32</f>
        <v>62150</v>
      </c>
      <c r="K46" s="17"/>
      <c r="L46" s="12"/>
      <c r="M46" s="32" t="s">
        <v>134</v>
      </c>
      <c r="N46" s="19">
        <f>'Unadjusted Trial Balance'!B33</f>
        <v>28500</v>
      </c>
      <c r="O46" s="17"/>
      <c r="P46" s="12"/>
      <c r="Q46" s="32" t="s">
        <v>134</v>
      </c>
      <c r="R46" s="19">
        <f>'Unadjusted Trial Balance'!B34</f>
        <v>10150</v>
      </c>
      <c r="S46" s="17"/>
      <c r="T46" s="12"/>
      <c r="U46" s="32" t="s">
        <v>134</v>
      </c>
      <c r="V46" s="26">
        <f>'Unadjusted Trial Balance'!B35</f>
        <v>33571</v>
      </c>
      <c r="W46" s="17"/>
      <c r="X46" s="12"/>
      <c r="Y46" s="32" t="s">
        <v>93</v>
      </c>
      <c r="Z46" s="19">
        <f>'Unadjusted Trial Balance'!B28</f>
        <v>20000</v>
      </c>
      <c r="AA46" s="17"/>
      <c r="AB46" s="41"/>
    </row>
    <row r="47" spans="2:28" x14ac:dyDescent="0.25">
      <c r="B47" s="16"/>
      <c r="C47" s="18"/>
      <c r="F47" s="16"/>
      <c r="G47" s="18"/>
      <c r="H47" s="12"/>
      <c r="I47" s="23"/>
      <c r="J47" s="16"/>
      <c r="K47" s="18"/>
      <c r="L47" s="12"/>
      <c r="M47" s="13"/>
      <c r="N47" s="16"/>
      <c r="O47" s="18"/>
      <c r="P47" s="12"/>
      <c r="Q47" s="10"/>
      <c r="R47" s="16"/>
      <c r="S47" s="18"/>
      <c r="T47" s="12"/>
      <c r="U47" s="10"/>
      <c r="V47" s="16"/>
      <c r="W47" s="18"/>
      <c r="X47" s="12"/>
      <c r="Z47" s="16"/>
      <c r="AA47" s="18"/>
      <c r="AB47" s="12"/>
    </row>
    <row r="48" spans="2:28" x14ac:dyDescent="0.25">
      <c r="B48" s="16"/>
      <c r="C48" s="18"/>
      <c r="F48" s="16"/>
      <c r="G48" s="18"/>
      <c r="H48" s="12"/>
      <c r="I48" s="23"/>
      <c r="J48" s="16"/>
      <c r="K48" s="18"/>
      <c r="L48" s="12"/>
      <c r="M48" s="13"/>
      <c r="N48" s="16"/>
      <c r="O48" s="18"/>
      <c r="P48" s="12"/>
      <c r="Q48" s="10"/>
      <c r="R48" s="16"/>
      <c r="S48" s="18"/>
      <c r="T48" s="12"/>
      <c r="U48" s="10"/>
      <c r="V48" s="16"/>
      <c r="W48" s="18"/>
      <c r="X48" s="12"/>
      <c r="Z48" s="16"/>
      <c r="AA48" s="18"/>
      <c r="AB48" s="12"/>
    </row>
    <row r="49" spans="1:28" x14ac:dyDescent="0.25">
      <c r="B49" s="16"/>
      <c r="C49" s="18"/>
      <c r="F49" s="16"/>
      <c r="G49" s="18"/>
      <c r="H49" s="12"/>
      <c r="I49" s="23"/>
      <c r="J49" s="16"/>
      <c r="K49" s="18"/>
      <c r="L49" s="12"/>
      <c r="M49" s="13"/>
      <c r="N49" s="16"/>
      <c r="O49" s="18"/>
      <c r="P49" s="12"/>
      <c r="Q49" s="10"/>
      <c r="R49" s="16"/>
      <c r="S49" s="18"/>
      <c r="T49" s="12"/>
      <c r="U49" s="10"/>
      <c r="V49" s="16"/>
      <c r="W49" s="18"/>
      <c r="X49" s="12"/>
      <c r="Z49" s="16"/>
      <c r="AA49" s="18"/>
      <c r="AB49" s="12"/>
    </row>
    <row r="50" spans="1:28" x14ac:dyDescent="0.25">
      <c r="B50" s="16"/>
      <c r="C50" s="18"/>
      <c r="F50" s="16"/>
      <c r="G50" s="18"/>
      <c r="H50" s="12"/>
      <c r="I50" s="23"/>
      <c r="J50" s="16"/>
      <c r="K50" s="18"/>
      <c r="L50" s="12"/>
      <c r="M50" s="13"/>
      <c r="N50" s="16"/>
      <c r="O50" s="18"/>
      <c r="P50" s="12"/>
      <c r="Q50" s="10"/>
      <c r="R50" s="16"/>
      <c r="S50" s="18"/>
      <c r="T50" s="12"/>
      <c r="U50" s="23"/>
      <c r="V50" s="11"/>
      <c r="W50" s="18"/>
      <c r="X50" s="12"/>
      <c r="Z50" s="16"/>
      <c r="AA50" s="18"/>
      <c r="AB50" s="12"/>
    </row>
    <row r="51" spans="1:28" x14ac:dyDescent="0.25">
      <c r="B51" s="16"/>
      <c r="C51" s="18"/>
      <c r="F51" s="16"/>
      <c r="G51" s="18"/>
      <c r="H51" s="12"/>
      <c r="I51" s="23"/>
      <c r="J51" s="16"/>
      <c r="K51" s="18"/>
      <c r="L51" s="12"/>
      <c r="M51" s="13"/>
      <c r="N51" s="16"/>
      <c r="O51" s="18"/>
      <c r="P51" s="12"/>
      <c r="Q51" s="10"/>
      <c r="R51" s="16"/>
      <c r="S51" s="18"/>
      <c r="T51" s="12"/>
      <c r="U51" s="10"/>
      <c r="V51" s="16"/>
      <c r="W51" s="18"/>
      <c r="X51" s="12"/>
      <c r="Z51" s="16"/>
      <c r="AA51" s="18"/>
      <c r="AB51" s="12"/>
    </row>
    <row r="52" spans="1:28" x14ac:dyDescent="0.25">
      <c r="B52" s="16"/>
      <c r="C52" s="18"/>
      <c r="F52" s="16"/>
      <c r="G52" s="18"/>
      <c r="H52" s="12"/>
      <c r="I52" s="23"/>
      <c r="J52" s="16"/>
      <c r="K52" s="18"/>
      <c r="L52" s="12"/>
      <c r="M52" s="13"/>
      <c r="N52" s="16"/>
      <c r="O52" s="18"/>
      <c r="P52" s="12"/>
      <c r="Q52" s="10"/>
      <c r="R52" s="16"/>
      <c r="S52" s="18"/>
      <c r="T52" s="12"/>
      <c r="U52" s="10"/>
      <c r="V52" s="16"/>
      <c r="W52" s="18"/>
      <c r="X52" s="12"/>
      <c r="Z52" s="16"/>
      <c r="AA52" s="18"/>
      <c r="AB52" s="12"/>
    </row>
    <row r="53" spans="1:28" x14ac:dyDescent="0.25">
      <c r="B53" s="21"/>
      <c r="C53" s="22">
        <f>SUM(C46:C52)-SUM(B46:B52)</f>
        <v>790000</v>
      </c>
      <c r="F53" s="21">
        <f>SUM(F46:F52)-SUM(G46:G52)</f>
        <v>9240</v>
      </c>
      <c r="G53" s="22"/>
      <c r="H53" s="24"/>
      <c r="I53" s="23"/>
      <c r="J53" s="21">
        <f>SUM(J46:J52)-SUM(K46:K52)</f>
        <v>62150</v>
      </c>
      <c r="K53" s="22"/>
      <c r="L53" s="12"/>
      <c r="M53" s="13"/>
      <c r="N53" s="21">
        <f>SUM(N46:N52)-SUM(O46:O52)</f>
        <v>28500</v>
      </c>
      <c r="O53" s="27"/>
      <c r="P53" s="12"/>
      <c r="Q53" s="10"/>
      <c r="R53" s="21">
        <f>SUM(R46:R52)-SUM(S46:S52)</f>
        <v>10150</v>
      </c>
      <c r="S53" s="22"/>
      <c r="T53" s="12"/>
      <c r="U53" s="10"/>
      <c r="V53" s="21">
        <f>SUM(V46:V52)-SUM(W46:W52)</f>
        <v>33571</v>
      </c>
      <c r="W53" s="22"/>
      <c r="X53" s="12"/>
      <c r="Z53" s="21">
        <f>SUM(Z46:Z52)-SUM(AA46:AA52)</f>
        <v>20000</v>
      </c>
      <c r="AA53" s="27"/>
      <c r="AB53" s="12"/>
    </row>
    <row r="55" spans="1:28" x14ac:dyDescent="0.25">
      <c r="I55" s="29"/>
      <c r="J55" s="29"/>
      <c r="K55" s="29"/>
      <c r="L55" s="29"/>
      <c r="M55" s="29"/>
      <c r="N55" s="29"/>
      <c r="O55" s="29"/>
      <c r="P55" s="29"/>
      <c r="Q55" s="29"/>
      <c r="R55" s="29"/>
      <c r="S55" s="29"/>
      <c r="T55" s="29"/>
      <c r="U55" s="29"/>
      <c r="V55" s="29"/>
      <c r="W55" s="29"/>
      <c r="X55" s="29"/>
      <c r="Y55" s="29"/>
      <c r="Z55" s="29"/>
      <c r="AA55" s="29"/>
    </row>
    <row r="56" spans="1:28" x14ac:dyDescent="0.25">
      <c r="I56" s="33" t="s">
        <v>67</v>
      </c>
    </row>
    <row r="57" spans="1:28" x14ac:dyDescent="0.25">
      <c r="A57" s="10"/>
      <c r="B57" s="135" t="str">
        <f>'Unadjusted Trial Balance'!A36</f>
        <v>Insurance expense</v>
      </c>
      <c r="C57" s="135"/>
      <c r="D57" s="108"/>
      <c r="F57" s="135" t="str">
        <f>'Unadjusted Trial Balance'!A37</f>
        <v>Income taxes expense</v>
      </c>
      <c r="G57" s="135"/>
      <c r="I57" s="33"/>
      <c r="J57" s="135"/>
      <c r="K57" s="135"/>
      <c r="N57" s="135"/>
      <c r="O57" s="135"/>
      <c r="R57" s="135"/>
      <c r="S57" s="135"/>
      <c r="V57" s="135"/>
      <c r="W57" s="135"/>
      <c r="Z57" s="135"/>
      <c r="AA57" s="135"/>
    </row>
    <row r="58" spans="1:28" x14ac:dyDescent="0.25">
      <c r="A58" s="32" t="s">
        <v>134</v>
      </c>
      <c r="B58" s="19">
        <f>'Unadjusted Trial Balance'!B36</f>
        <v>20250</v>
      </c>
      <c r="C58" s="17"/>
      <c r="D58" s="25"/>
      <c r="E58" s="32" t="s">
        <v>134</v>
      </c>
      <c r="F58" s="19">
        <f>'Unadjusted Trial Balance'!B37</f>
        <v>99000</v>
      </c>
      <c r="G58" s="17"/>
      <c r="I58" s="33"/>
      <c r="J58" s="19"/>
      <c r="K58" s="17"/>
      <c r="N58" s="19"/>
      <c r="O58" s="17"/>
      <c r="R58" s="19"/>
      <c r="S58" s="17"/>
      <c r="V58" s="19"/>
      <c r="W58" s="17"/>
      <c r="Y58" s="32"/>
      <c r="Z58" s="19"/>
      <c r="AA58" s="17"/>
    </row>
    <row r="59" spans="1:28" x14ac:dyDescent="0.25">
      <c r="A59" s="10"/>
      <c r="B59" s="16"/>
      <c r="C59" s="18"/>
      <c r="D59" s="25"/>
      <c r="F59" s="16"/>
      <c r="G59" s="18"/>
      <c r="I59" s="33"/>
      <c r="J59" s="16"/>
      <c r="K59" s="18"/>
      <c r="N59" s="16"/>
      <c r="O59" s="18"/>
      <c r="R59" s="16"/>
      <c r="S59" s="18"/>
      <c r="V59" s="16"/>
      <c r="W59" s="18"/>
      <c r="Z59" s="16"/>
      <c r="AA59" s="18"/>
    </row>
    <row r="60" spans="1:28" x14ac:dyDescent="0.25">
      <c r="A60" s="10"/>
      <c r="B60" s="16"/>
      <c r="C60" s="18"/>
      <c r="D60" s="25"/>
      <c r="F60" s="16"/>
      <c r="G60" s="18"/>
      <c r="I60" s="33"/>
      <c r="J60" s="16"/>
      <c r="K60" s="18"/>
      <c r="N60" s="16"/>
      <c r="O60" s="18"/>
      <c r="R60" s="16"/>
      <c r="S60" s="18"/>
      <c r="V60" s="16"/>
      <c r="W60" s="18"/>
      <c r="Z60" s="16"/>
      <c r="AA60" s="18"/>
    </row>
    <row r="61" spans="1:28" x14ac:dyDescent="0.25">
      <c r="A61" s="10"/>
      <c r="B61" s="16"/>
      <c r="C61" s="18"/>
      <c r="D61" s="25"/>
      <c r="F61" s="16"/>
      <c r="G61" s="18"/>
      <c r="I61" s="33"/>
      <c r="J61" s="16"/>
      <c r="K61" s="18"/>
      <c r="N61" s="16"/>
      <c r="O61" s="18"/>
      <c r="R61" s="16"/>
      <c r="S61" s="18"/>
      <c r="V61" s="16"/>
      <c r="W61" s="18"/>
      <c r="Z61" s="16"/>
      <c r="AA61" s="18"/>
    </row>
    <row r="62" spans="1:28" x14ac:dyDescent="0.25">
      <c r="A62" s="10"/>
      <c r="B62" s="16"/>
      <c r="C62" s="18"/>
      <c r="D62" s="25"/>
      <c r="F62" s="16"/>
      <c r="G62" s="18"/>
      <c r="I62" s="33"/>
      <c r="J62" s="16"/>
      <c r="K62" s="18"/>
      <c r="N62" s="16"/>
      <c r="O62" s="18"/>
      <c r="R62" s="16"/>
      <c r="S62" s="18"/>
      <c r="V62" s="16"/>
      <c r="W62" s="18"/>
      <c r="Z62" s="16"/>
      <c r="AA62" s="18"/>
    </row>
    <row r="63" spans="1:28" x14ac:dyDescent="0.25">
      <c r="A63" s="10"/>
      <c r="B63" s="16"/>
      <c r="C63" s="18"/>
      <c r="D63" s="25"/>
      <c r="F63" s="16"/>
      <c r="G63" s="18"/>
      <c r="I63" s="33"/>
      <c r="J63" s="16"/>
      <c r="K63" s="18"/>
      <c r="N63" s="16"/>
      <c r="O63" s="18"/>
      <c r="R63" s="16"/>
      <c r="S63" s="18"/>
      <c r="V63" s="16"/>
      <c r="W63" s="18"/>
      <c r="Z63" s="16"/>
      <c r="AA63" s="18"/>
    </row>
    <row r="64" spans="1:28" x14ac:dyDescent="0.25">
      <c r="A64" s="10"/>
      <c r="B64" s="16"/>
      <c r="C64" s="18"/>
      <c r="D64" s="25"/>
      <c r="F64" s="16"/>
      <c r="G64" s="18"/>
      <c r="I64" s="33"/>
      <c r="J64" s="16"/>
      <c r="K64" s="18"/>
      <c r="N64" s="16"/>
      <c r="O64" s="18"/>
      <c r="R64" s="16"/>
      <c r="S64" s="18"/>
      <c r="V64" s="16"/>
      <c r="W64" s="18"/>
      <c r="Z64" s="16"/>
      <c r="AA64" s="18"/>
    </row>
    <row r="65" spans="1:27" x14ac:dyDescent="0.25">
      <c r="A65" s="10"/>
      <c r="B65" s="21">
        <f>SUM(B58:B64)-SUM(C58:C64)</f>
        <v>20250</v>
      </c>
      <c r="C65" s="22"/>
      <c r="D65" s="25"/>
      <c r="F65" s="21">
        <f>SUM(F58:F64)-SUM(G58:G64)</f>
        <v>99000</v>
      </c>
      <c r="G65" s="22"/>
      <c r="I65" s="33"/>
      <c r="J65" s="21"/>
      <c r="K65" s="22"/>
      <c r="N65" s="21"/>
      <c r="O65" s="22"/>
      <c r="R65" s="21"/>
      <c r="S65" s="22"/>
      <c r="V65" s="21"/>
      <c r="W65" s="22"/>
      <c r="Z65" s="21"/>
      <c r="AA65" s="22"/>
    </row>
    <row r="66" spans="1:27" x14ac:dyDescent="0.25">
      <c r="H66" s="40"/>
    </row>
    <row r="67" spans="1:27" x14ac:dyDescent="0.25">
      <c r="A67" s="29"/>
      <c r="B67" s="29"/>
      <c r="C67" s="29"/>
      <c r="D67" s="29"/>
      <c r="E67" s="29"/>
      <c r="F67" s="29"/>
      <c r="G67" s="29"/>
      <c r="H67" s="36"/>
    </row>
    <row r="69" spans="1:27" x14ac:dyDescent="0.25">
      <c r="B69" s="135"/>
      <c r="C69" s="135"/>
      <c r="F69" s="135"/>
      <c r="G69" s="135"/>
      <c r="J69" s="139"/>
      <c r="K69" s="139"/>
      <c r="N69" s="135"/>
      <c r="O69" s="135"/>
      <c r="R69" s="135"/>
      <c r="S69" s="135"/>
    </row>
    <row r="70" spans="1:27" x14ac:dyDescent="0.25">
      <c r="B70" s="19"/>
      <c r="C70" s="17"/>
      <c r="F70" s="19"/>
      <c r="G70" s="17"/>
      <c r="J70" s="90"/>
      <c r="K70" s="91"/>
      <c r="M70" s="32"/>
      <c r="N70" s="19"/>
      <c r="O70" s="17"/>
      <c r="R70" s="19"/>
      <c r="S70" s="17"/>
    </row>
    <row r="71" spans="1:27" x14ac:dyDescent="0.25">
      <c r="B71" s="16"/>
      <c r="C71" s="18"/>
      <c r="F71" s="16"/>
      <c r="G71" s="18"/>
      <c r="J71" s="94"/>
      <c r="K71" s="93"/>
      <c r="N71" s="16"/>
      <c r="O71" s="18"/>
      <c r="R71" s="16"/>
      <c r="S71" s="18"/>
    </row>
    <row r="72" spans="1:27" x14ac:dyDescent="0.25">
      <c r="B72" s="16"/>
      <c r="C72" s="18"/>
      <c r="F72" s="16"/>
      <c r="G72" s="18"/>
      <c r="J72" s="94"/>
      <c r="K72" s="93"/>
      <c r="N72" s="16"/>
      <c r="O72" s="18"/>
      <c r="R72" s="16"/>
      <c r="S72" s="18"/>
    </row>
    <row r="73" spans="1:27" x14ac:dyDescent="0.25">
      <c r="B73" s="16"/>
      <c r="C73" s="18"/>
      <c r="F73" s="16"/>
      <c r="G73" s="18"/>
      <c r="J73" s="94"/>
      <c r="K73" s="93"/>
      <c r="N73" s="16"/>
      <c r="O73" s="18"/>
      <c r="R73" s="16"/>
      <c r="S73" s="18"/>
    </row>
    <row r="74" spans="1:27" x14ac:dyDescent="0.25">
      <c r="B74" s="16"/>
      <c r="C74" s="18"/>
      <c r="F74" s="16"/>
      <c r="G74" s="18"/>
      <c r="J74" s="94"/>
      <c r="K74" s="93"/>
      <c r="N74" s="16"/>
      <c r="O74" s="18"/>
      <c r="R74" s="16"/>
      <c r="S74" s="18"/>
    </row>
    <row r="75" spans="1:27" x14ac:dyDescent="0.25">
      <c r="B75" s="16"/>
      <c r="C75" s="18"/>
      <c r="F75" s="16"/>
      <c r="G75" s="18"/>
      <c r="J75" s="94"/>
      <c r="K75" s="93"/>
      <c r="N75" s="16"/>
      <c r="O75" s="18"/>
      <c r="R75" s="16"/>
      <c r="S75" s="18"/>
    </row>
    <row r="76" spans="1:27" x14ac:dyDescent="0.25">
      <c r="B76" s="16"/>
      <c r="C76" s="18"/>
      <c r="F76" s="16"/>
      <c r="G76" s="18"/>
      <c r="J76" s="94"/>
      <c r="K76" s="93"/>
      <c r="N76" s="16"/>
      <c r="O76" s="18"/>
      <c r="R76" s="16"/>
      <c r="S76" s="18"/>
    </row>
    <row r="77" spans="1:27" x14ac:dyDescent="0.25">
      <c r="B77" s="21"/>
      <c r="C77" s="22"/>
      <c r="F77" s="21"/>
      <c r="G77" s="22"/>
      <c r="J77" s="95"/>
      <c r="K77" s="96"/>
      <c r="N77" s="21"/>
      <c r="O77" s="22"/>
      <c r="R77" s="21"/>
      <c r="S77" s="22"/>
    </row>
  </sheetData>
  <mergeCells count="44">
    <mergeCell ref="Z57:AA57"/>
    <mergeCell ref="B69:C69"/>
    <mergeCell ref="F69:G69"/>
    <mergeCell ref="J69:K69"/>
    <mergeCell ref="N69:O69"/>
    <mergeCell ref="R69:S69"/>
    <mergeCell ref="B57:C57"/>
    <mergeCell ref="F57:G57"/>
    <mergeCell ref="J57:K57"/>
    <mergeCell ref="N57:O57"/>
    <mergeCell ref="R57:S57"/>
    <mergeCell ref="V57:W57"/>
    <mergeCell ref="Z33:AA33"/>
    <mergeCell ref="B45:C45"/>
    <mergeCell ref="F45:G45"/>
    <mergeCell ref="J45:K45"/>
    <mergeCell ref="N45:O45"/>
    <mergeCell ref="R45:S45"/>
    <mergeCell ref="V45:W45"/>
    <mergeCell ref="Z45:AA45"/>
    <mergeCell ref="B33:C33"/>
    <mergeCell ref="F33:G33"/>
    <mergeCell ref="J33:K33"/>
    <mergeCell ref="N33:O33"/>
    <mergeCell ref="R33:S33"/>
    <mergeCell ref="V33:W33"/>
    <mergeCell ref="V23:W23"/>
    <mergeCell ref="B14:C14"/>
    <mergeCell ref="F14:G14"/>
    <mergeCell ref="J14:K14"/>
    <mergeCell ref="N14:O14"/>
    <mergeCell ref="R14:S14"/>
    <mergeCell ref="V14:W14"/>
    <mergeCell ref="B23:C23"/>
    <mergeCell ref="F23:G23"/>
    <mergeCell ref="J23:K23"/>
    <mergeCell ref="N23:O23"/>
    <mergeCell ref="R23:S23"/>
    <mergeCell ref="V4:W4"/>
    <mergeCell ref="B4:C4"/>
    <mergeCell ref="F4:G4"/>
    <mergeCell ref="J4:K4"/>
    <mergeCell ref="N4:O4"/>
    <mergeCell ref="R4:S4"/>
  </mergeCells>
  <phoneticPr fontId="1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4"/>
  <sheetViews>
    <sheetView zoomScale="150" zoomScaleNormal="150" zoomScalePageLayoutView="150" workbookViewId="0">
      <selection activeCell="D19" sqref="D19"/>
    </sheetView>
  </sheetViews>
  <sheetFormatPr defaultColWidth="11.42578125" defaultRowHeight="15" x14ac:dyDescent="0.25"/>
  <cols>
    <col min="1" max="1" width="36.28515625" style="2" customWidth="1"/>
    <col min="2" max="2" width="15.42578125" style="2" customWidth="1"/>
    <col min="3" max="3" width="14.85546875" style="2" customWidth="1"/>
    <col min="4" max="4" width="11.42578125" style="2"/>
    <col min="5" max="5" width="9.42578125" style="2" bestFit="1" customWidth="1"/>
    <col min="6" max="16384" width="11.42578125" style="2"/>
  </cols>
  <sheetData>
    <row r="1" spans="1:5" x14ac:dyDescent="0.25">
      <c r="A1" s="131" t="s">
        <v>153</v>
      </c>
      <c r="B1" s="131"/>
      <c r="C1" s="131"/>
    </row>
    <row r="2" spans="1:5" x14ac:dyDescent="0.25">
      <c r="A2" s="131" t="s">
        <v>130</v>
      </c>
      <c r="B2" s="131"/>
      <c r="C2" s="131"/>
    </row>
    <row r="3" spans="1:5" x14ac:dyDescent="0.25">
      <c r="A3" s="132" t="s">
        <v>49</v>
      </c>
      <c r="B3" s="132"/>
      <c r="C3" s="132"/>
    </row>
    <row r="4" spans="1:5" x14ac:dyDescent="0.25">
      <c r="A4" s="56"/>
      <c r="B4" s="56"/>
      <c r="C4" s="56"/>
    </row>
    <row r="5" spans="1:5" x14ac:dyDescent="0.25">
      <c r="A5"/>
      <c r="B5" s="32" t="s">
        <v>87</v>
      </c>
      <c r="C5" s="32" t="s">
        <v>88</v>
      </c>
    </row>
    <row r="6" spans="1:5" x14ac:dyDescent="0.25">
      <c r="A6" s="89"/>
      <c r="B6" s="125"/>
      <c r="C6" s="125"/>
      <c r="E6" s="31"/>
    </row>
    <row r="7" spans="1:5" x14ac:dyDescent="0.25">
      <c r="A7" s="89"/>
      <c r="B7" s="67"/>
      <c r="C7" s="67"/>
      <c r="E7" s="31"/>
    </row>
    <row r="8" spans="1:5" x14ac:dyDescent="0.25">
      <c r="A8" s="61"/>
      <c r="B8" s="67"/>
      <c r="C8" s="67"/>
    </row>
    <row r="9" spans="1:5" x14ac:dyDescent="0.25">
      <c r="A9" s="89"/>
      <c r="B9" s="67"/>
      <c r="C9" s="67"/>
    </row>
    <row r="10" spans="1:5" x14ac:dyDescent="0.25">
      <c r="A10" s="61"/>
      <c r="B10" s="67"/>
      <c r="C10" s="67"/>
    </row>
    <row r="11" spans="1:5" x14ac:dyDescent="0.25">
      <c r="A11" s="89"/>
      <c r="B11" s="67"/>
      <c r="C11" s="67"/>
    </row>
    <row r="12" spans="1:5" x14ac:dyDescent="0.25">
      <c r="A12" s="89"/>
      <c r="B12" s="67"/>
      <c r="C12" s="67"/>
    </row>
    <row r="13" spans="1:5" x14ac:dyDescent="0.25">
      <c r="A13" s="89"/>
      <c r="B13" s="67"/>
      <c r="C13" s="67"/>
    </row>
    <row r="14" spans="1:5" x14ac:dyDescent="0.25">
      <c r="A14" s="89"/>
      <c r="B14" s="67"/>
      <c r="C14" s="67"/>
    </row>
    <row r="15" spans="1:5" x14ac:dyDescent="0.25">
      <c r="A15" s="89"/>
      <c r="B15" s="67"/>
      <c r="C15" s="67"/>
      <c r="E15" s="30"/>
    </row>
    <row r="16" spans="1:5" x14ac:dyDescent="0.25">
      <c r="A16" s="89"/>
      <c r="B16" s="67"/>
      <c r="C16" s="67"/>
    </row>
    <row r="17" spans="1:5" x14ac:dyDescent="0.25">
      <c r="A17" s="89"/>
      <c r="B17" s="67"/>
      <c r="C17" s="67"/>
    </row>
    <row r="18" spans="1:5" x14ac:dyDescent="0.25">
      <c r="A18" s="89"/>
      <c r="B18" s="67"/>
      <c r="C18" s="67"/>
    </row>
    <row r="19" spans="1:5" x14ac:dyDescent="0.25">
      <c r="A19" s="89"/>
      <c r="B19" s="67"/>
      <c r="C19" s="67"/>
    </row>
    <row r="20" spans="1:5" x14ac:dyDescent="0.25">
      <c r="A20" s="89"/>
      <c r="B20" s="67"/>
      <c r="C20" s="67"/>
    </row>
    <row r="21" spans="1:5" x14ac:dyDescent="0.25">
      <c r="A21" s="89"/>
      <c r="B21" s="67"/>
      <c r="C21" s="67"/>
      <c r="E21" s="30"/>
    </row>
    <row r="22" spans="1:5" x14ac:dyDescent="0.25">
      <c r="A22" s="61"/>
      <c r="B22" s="67"/>
      <c r="C22" s="67"/>
    </row>
    <row r="23" spans="1:5" x14ac:dyDescent="0.25">
      <c r="A23" s="61"/>
      <c r="B23" s="67"/>
      <c r="C23" s="67"/>
    </row>
    <row r="24" spans="1:5" x14ac:dyDescent="0.25">
      <c r="A24" s="61"/>
      <c r="B24" s="67"/>
      <c r="C24" s="67"/>
    </row>
    <row r="25" spans="1:5" x14ac:dyDescent="0.25">
      <c r="A25" s="89"/>
      <c r="B25" s="67"/>
      <c r="C25" s="67"/>
    </row>
    <row r="26" spans="1:5" x14ac:dyDescent="0.25">
      <c r="A26" s="89"/>
      <c r="B26" s="67"/>
      <c r="C26" s="67"/>
    </row>
    <row r="27" spans="1:5" x14ac:dyDescent="0.25">
      <c r="A27" s="61"/>
      <c r="B27" s="67"/>
      <c r="C27" s="67"/>
    </row>
    <row r="28" spans="1:5" x14ac:dyDescent="0.25">
      <c r="A28" s="89"/>
      <c r="B28" s="67"/>
      <c r="C28" s="67"/>
    </row>
    <row r="29" spans="1:5" x14ac:dyDescent="0.25">
      <c r="A29" s="89"/>
      <c r="B29" s="67"/>
      <c r="C29" s="67"/>
    </row>
    <row r="30" spans="1:5" x14ac:dyDescent="0.25">
      <c r="A30" s="89"/>
      <c r="B30" s="67"/>
      <c r="C30" s="67"/>
    </row>
    <row r="31" spans="1:5" x14ac:dyDescent="0.25">
      <c r="A31" s="89"/>
      <c r="B31" s="127"/>
      <c r="C31" s="127"/>
      <c r="D31" s="46"/>
    </row>
    <row r="32" spans="1:5" x14ac:dyDescent="0.25">
      <c r="A32" s="89"/>
      <c r="B32" s="89"/>
      <c r="C32" s="128"/>
    </row>
    <row r="33" spans="1:3" x14ac:dyDescent="0.25">
      <c r="A33" s="89"/>
      <c r="B33" s="89"/>
      <c r="C33" s="89"/>
    </row>
    <row r="34" spans="1:3" x14ac:dyDescent="0.25">
      <c r="A34" s="89"/>
      <c r="B34" s="89"/>
      <c r="C34" s="89"/>
    </row>
  </sheetData>
  <mergeCells count="3">
    <mergeCell ref="A1:C1"/>
    <mergeCell ref="A2:C2"/>
    <mergeCell ref="A3:C3"/>
  </mergeCells>
  <phoneticPr fontId="1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6"/>
  <sheetViews>
    <sheetView topLeftCell="A39" zoomScale="125" zoomScaleNormal="125" zoomScalePageLayoutView="125" workbookViewId="0">
      <selection activeCell="A59" sqref="A59"/>
    </sheetView>
  </sheetViews>
  <sheetFormatPr defaultColWidth="8.85546875" defaultRowHeight="15" x14ac:dyDescent="0.25"/>
  <cols>
    <col min="1" max="1" width="46.85546875" customWidth="1"/>
    <col min="2" max="2" width="14.85546875" customWidth="1"/>
    <col min="3" max="3" width="13.42578125" customWidth="1"/>
    <col min="4" max="4" width="4.140625" customWidth="1"/>
    <col min="14" max="14" width="4.42578125" customWidth="1"/>
    <col min="15" max="15" width="8.85546875" style="71"/>
  </cols>
  <sheetData>
    <row r="1" spans="1:15" x14ac:dyDescent="0.25">
      <c r="A1" t="s">
        <v>76</v>
      </c>
      <c r="O1" s="82" t="s">
        <v>99</v>
      </c>
    </row>
    <row r="2" spans="1:15" x14ac:dyDescent="0.25">
      <c r="O2" s="83" t="s">
        <v>100</v>
      </c>
    </row>
    <row r="3" spans="1:15" x14ac:dyDescent="0.25">
      <c r="A3" s="50" t="s">
        <v>135</v>
      </c>
      <c r="B3" s="48" t="s">
        <v>136</v>
      </c>
      <c r="C3" s="48" t="s">
        <v>137</v>
      </c>
      <c r="O3" s="84"/>
    </row>
    <row r="4" spans="1:15" x14ac:dyDescent="0.25">
      <c r="A4" s="47">
        <v>1</v>
      </c>
      <c r="B4" s="47">
        <v>8</v>
      </c>
      <c r="C4" s="49"/>
      <c r="O4" s="84"/>
    </row>
    <row r="5" spans="1:15" x14ac:dyDescent="0.25">
      <c r="A5" s="47">
        <v>2</v>
      </c>
      <c r="B5" s="47">
        <v>8</v>
      </c>
      <c r="C5" s="49"/>
      <c r="O5" s="83">
        <f>C16</f>
        <v>0</v>
      </c>
    </row>
    <row r="6" spans="1:15" x14ac:dyDescent="0.25">
      <c r="A6" s="47">
        <v>3</v>
      </c>
      <c r="B6" s="47">
        <v>8</v>
      </c>
      <c r="C6" s="49"/>
      <c r="O6" s="83"/>
    </row>
    <row r="7" spans="1:15" x14ac:dyDescent="0.25">
      <c r="A7" s="47">
        <v>4</v>
      </c>
      <c r="B7" s="47">
        <v>8</v>
      </c>
      <c r="C7" s="49"/>
      <c r="O7" s="83"/>
    </row>
    <row r="8" spans="1:15" x14ac:dyDescent="0.25">
      <c r="A8" s="47">
        <v>5</v>
      </c>
      <c r="B8" s="47">
        <v>8</v>
      </c>
      <c r="C8" s="49"/>
      <c r="O8" s="83"/>
    </row>
    <row r="9" spans="1:15" x14ac:dyDescent="0.25">
      <c r="A9" s="47">
        <v>6</v>
      </c>
      <c r="B9" s="47">
        <v>8</v>
      </c>
      <c r="C9" s="49"/>
      <c r="O9" s="83"/>
    </row>
    <row r="10" spans="1:15" x14ac:dyDescent="0.25">
      <c r="A10" s="47">
        <v>7</v>
      </c>
      <c r="B10" s="47">
        <v>8</v>
      </c>
      <c r="C10" s="49"/>
      <c r="O10" s="83"/>
    </row>
    <row r="11" spans="1:15" x14ac:dyDescent="0.25">
      <c r="A11" s="47">
        <v>8</v>
      </c>
      <c r="B11" s="47">
        <v>8</v>
      </c>
      <c r="C11" s="49"/>
      <c r="O11" s="83">
        <f>C21</f>
        <v>0</v>
      </c>
    </row>
    <row r="12" spans="1:15" x14ac:dyDescent="0.25">
      <c r="A12" s="47">
        <v>9</v>
      </c>
      <c r="B12" s="47">
        <v>8</v>
      </c>
      <c r="C12" s="49"/>
      <c r="O12" s="83"/>
    </row>
    <row r="13" spans="1:15" x14ac:dyDescent="0.25">
      <c r="A13" s="47">
        <v>10</v>
      </c>
      <c r="B13" s="47">
        <v>8</v>
      </c>
      <c r="C13" s="49"/>
      <c r="O13" s="83"/>
    </row>
    <row r="14" spans="1:15" x14ac:dyDescent="0.25">
      <c r="A14" s="47">
        <v>11</v>
      </c>
      <c r="B14" s="47">
        <v>8</v>
      </c>
      <c r="C14" s="49"/>
      <c r="O14" s="83"/>
    </row>
    <row r="15" spans="1:15" ht="15.75" thickBot="1" x14ac:dyDescent="0.3">
      <c r="A15" s="47">
        <v>12</v>
      </c>
      <c r="B15" s="47">
        <v>8</v>
      </c>
      <c r="C15" s="49"/>
      <c r="O15" s="83"/>
    </row>
    <row r="16" spans="1:15" ht="15.75" thickBot="1" x14ac:dyDescent="0.3">
      <c r="B16" s="51">
        <f>SUM(B4:B15)</f>
        <v>96</v>
      </c>
      <c r="C16" s="52">
        <f>SUM(C4:C15)</f>
        <v>0</v>
      </c>
      <c r="O16" s="83">
        <f>C29+C36+C41</f>
        <v>0</v>
      </c>
    </row>
    <row r="17" spans="1:15" x14ac:dyDescent="0.25">
      <c r="C17" s="47"/>
      <c r="O17" s="83"/>
    </row>
    <row r="18" spans="1:15" x14ac:dyDescent="0.25">
      <c r="A18" s="50" t="s">
        <v>124</v>
      </c>
      <c r="B18" s="48" t="s">
        <v>136</v>
      </c>
      <c r="C18" s="50" t="s">
        <v>137</v>
      </c>
      <c r="O18" s="83"/>
    </row>
    <row r="19" spans="1:15" x14ac:dyDescent="0.25">
      <c r="A19" s="47" t="s">
        <v>111</v>
      </c>
      <c r="B19" s="47">
        <v>8</v>
      </c>
      <c r="C19" s="49"/>
      <c r="O19" s="83"/>
    </row>
    <row r="20" spans="1:15" ht="15.75" thickBot="1" x14ac:dyDescent="0.3">
      <c r="A20" s="47" t="s">
        <v>138</v>
      </c>
      <c r="B20" s="47">
        <v>8</v>
      </c>
      <c r="C20" s="49"/>
      <c r="O20" s="83"/>
    </row>
    <row r="21" spans="1:15" ht="15.75" thickBot="1" x14ac:dyDescent="0.3">
      <c r="A21" s="47"/>
      <c r="B21" s="51">
        <f>SUM(B19:B20)</f>
        <v>16</v>
      </c>
      <c r="C21" s="52">
        <f>SUM(C19:C20)</f>
        <v>0</v>
      </c>
      <c r="O21" s="83">
        <f>C48</f>
        <v>0</v>
      </c>
    </row>
    <row r="22" spans="1:15" x14ac:dyDescent="0.25">
      <c r="A22" s="47"/>
      <c r="B22" s="69"/>
      <c r="C22" s="53"/>
      <c r="O22" s="83"/>
    </row>
    <row r="23" spans="1:15" x14ac:dyDescent="0.25">
      <c r="A23" s="50" t="s">
        <v>132</v>
      </c>
      <c r="B23" s="48" t="s">
        <v>136</v>
      </c>
      <c r="C23" s="48" t="s">
        <v>137</v>
      </c>
      <c r="O23" s="83"/>
    </row>
    <row r="24" spans="1:15" x14ac:dyDescent="0.25">
      <c r="A24" s="47" t="s">
        <v>147</v>
      </c>
      <c r="B24" s="47">
        <v>8</v>
      </c>
      <c r="C24" s="49"/>
      <c r="O24" s="83"/>
    </row>
    <row r="25" spans="1:15" x14ac:dyDescent="0.25">
      <c r="A25" s="47" t="s">
        <v>110</v>
      </c>
      <c r="B25" s="53">
        <v>8</v>
      </c>
      <c r="C25" s="49"/>
      <c r="O25" s="83"/>
    </row>
    <row r="26" spans="1:15" x14ac:dyDescent="0.25">
      <c r="A26" s="47" t="s">
        <v>109</v>
      </c>
      <c r="B26" s="53">
        <v>8</v>
      </c>
      <c r="C26" s="49"/>
      <c r="O26" s="83">
        <f>C53</f>
        <v>0</v>
      </c>
    </row>
    <row r="27" spans="1:15" x14ac:dyDescent="0.25">
      <c r="A27" s="47" t="s">
        <v>149</v>
      </c>
      <c r="B27" s="47">
        <v>8</v>
      </c>
      <c r="C27" s="49"/>
      <c r="O27" s="83"/>
    </row>
    <row r="28" spans="1:15" ht="15.75" thickBot="1" x14ac:dyDescent="0.3">
      <c r="A28" s="53" t="s">
        <v>150</v>
      </c>
      <c r="B28" s="47">
        <v>8</v>
      </c>
      <c r="C28" s="49"/>
      <c r="O28" s="83"/>
    </row>
    <row r="29" spans="1:15" ht="15.75" thickBot="1" x14ac:dyDescent="0.3">
      <c r="B29" s="51">
        <f>SUM(B24:B28)</f>
        <v>40</v>
      </c>
      <c r="C29" s="52">
        <f>SUM(C24:C28)</f>
        <v>0</v>
      </c>
      <c r="O29" s="83"/>
    </row>
    <row r="30" spans="1:15" x14ac:dyDescent="0.25">
      <c r="C30" s="47"/>
      <c r="O30" s="83"/>
    </row>
    <row r="31" spans="1:15" x14ac:dyDescent="0.25">
      <c r="A31" s="50" t="s">
        <v>104</v>
      </c>
      <c r="B31" s="48" t="s">
        <v>136</v>
      </c>
      <c r="C31" s="48" t="s">
        <v>137</v>
      </c>
      <c r="O31" s="83"/>
    </row>
    <row r="32" spans="1:15" x14ac:dyDescent="0.25">
      <c r="A32" s="47" t="s">
        <v>139</v>
      </c>
      <c r="B32" s="47">
        <v>8</v>
      </c>
      <c r="C32" s="49"/>
      <c r="O32" s="83">
        <v>0</v>
      </c>
    </row>
    <row r="33" spans="1:15" x14ac:dyDescent="0.25">
      <c r="A33" s="47" t="s">
        <v>151</v>
      </c>
      <c r="B33" s="53">
        <v>8</v>
      </c>
      <c r="C33" s="49"/>
      <c r="O33" s="83"/>
    </row>
    <row r="34" spans="1:15" x14ac:dyDescent="0.25">
      <c r="A34" s="47" t="s">
        <v>177</v>
      </c>
      <c r="B34" s="47">
        <v>10</v>
      </c>
      <c r="C34" s="49"/>
      <c r="O34" s="83"/>
    </row>
    <row r="35" spans="1:15" ht="15.75" thickBot="1" x14ac:dyDescent="0.3">
      <c r="A35" s="53" t="s">
        <v>178</v>
      </c>
      <c r="B35" s="47">
        <v>8</v>
      </c>
      <c r="C35" s="49"/>
      <c r="O35" s="83"/>
    </row>
    <row r="36" spans="1:15" ht="15.75" thickBot="1" x14ac:dyDescent="0.3">
      <c r="B36" s="51">
        <f>SUM(B32:B35)</f>
        <v>34</v>
      </c>
      <c r="C36" s="52">
        <f>SUM(C32:C35)</f>
        <v>0</v>
      </c>
      <c r="O36" s="83"/>
    </row>
    <row r="37" spans="1:15" x14ac:dyDescent="0.25">
      <c r="C37" s="47"/>
      <c r="O37" s="83"/>
    </row>
    <row r="38" spans="1:15" x14ac:dyDescent="0.25">
      <c r="A38" s="50" t="s">
        <v>103</v>
      </c>
      <c r="B38" s="48" t="s">
        <v>136</v>
      </c>
      <c r="C38" s="48" t="s">
        <v>137</v>
      </c>
      <c r="O38" s="83">
        <v>0</v>
      </c>
    </row>
    <row r="39" spans="1:15" x14ac:dyDescent="0.25">
      <c r="A39" s="47" t="s">
        <v>139</v>
      </c>
      <c r="B39" s="47">
        <v>8</v>
      </c>
      <c r="C39" s="49"/>
      <c r="O39" s="83"/>
    </row>
    <row r="40" spans="1:15" ht="15.75" thickBot="1" x14ac:dyDescent="0.3">
      <c r="A40" s="47" t="s">
        <v>179</v>
      </c>
      <c r="B40" s="53">
        <v>8</v>
      </c>
      <c r="C40" s="49"/>
      <c r="O40" s="83"/>
    </row>
    <row r="41" spans="1:15" ht="15.75" thickBot="1" x14ac:dyDescent="0.3">
      <c r="B41" s="51">
        <f>SUM(B39:B40)</f>
        <v>16</v>
      </c>
      <c r="C41" s="52">
        <f>SUM(C39:C40)</f>
        <v>0</v>
      </c>
      <c r="O41" s="83"/>
    </row>
    <row r="42" spans="1:15" x14ac:dyDescent="0.25">
      <c r="B42" s="69"/>
      <c r="C42" s="53"/>
      <c r="O42" s="83"/>
    </row>
    <row r="43" spans="1:15" x14ac:dyDescent="0.25">
      <c r="A43" s="50" t="s">
        <v>172</v>
      </c>
      <c r="B43" s="48" t="s">
        <v>136</v>
      </c>
      <c r="C43" s="50" t="s">
        <v>137</v>
      </c>
      <c r="K43" s="71" t="s">
        <v>183</v>
      </c>
      <c r="O43" s="85">
        <f>SUM(O5:O38)</f>
        <v>0</v>
      </c>
    </row>
    <row r="44" spans="1:15" ht="15.75" thickBot="1" x14ac:dyDescent="0.3">
      <c r="A44" s="47">
        <v>1</v>
      </c>
      <c r="B44" s="47">
        <v>8</v>
      </c>
      <c r="C44" s="49"/>
      <c r="K44" s="107" t="s">
        <v>184</v>
      </c>
      <c r="O44" s="70">
        <v>350</v>
      </c>
    </row>
    <row r="45" spans="1:15" x14ac:dyDescent="0.25">
      <c r="A45" s="47">
        <v>2</v>
      </c>
      <c r="B45" s="47">
        <v>8</v>
      </c>
      <c r="C45" s="49"/>
      <c r="E45" s="72" t="s">
        <v>101</v>
      </c>
      <c r="F45" s="73"/>
      <c r="G45" s="73"/>
      <c r="H45" s="73"/>
      <c r="I45" s="73"/>
      <c r="J45" s="73"/>
      <c r="K45" s="73"/>
      <c r="L45" s="73"/>
      <c r="M45" s="73"/>
      <c r="N45" s="73"/>
      <c r="O45" s="74"/>
    </row>
    <row r="46" spans="1:15" x14ac:dyDescent="0.25">
      <c r="A46" s="47">
        <v>3</v>
      </c>
      <c r="B46" s="47">
        <v>8</v>
      </c>
      <c r="C46" s="49"/>
      <c r="E46" s="75"/>
      <c r="F46" s="76"/>
      <c r="G46" s="76"/>
      <c r="H46" s="76"/>
      <c r="I46" s="76"/>
      <c r="J46" s="76"/>
      <c r="K46" s="76"/>
      <c r="L46" s="76"/>
      <c r="M46" s="76"/>
      <c r="N46" s="76"/>
      <c r="O46" s="77"/>
    </row>
    <row r="47" spans="1:15" ht="15.75" thickBot="1" x14ac:dyDescent="0.3">
      <c r="A47" s="47">
        <v>4</v>
      </c>
      <c r="B47" s="47">
        <v>8</v>
      </c>
      <c r="C47" s="49"/>
      <c r="E47" s="75"/>
      <c r="F47" s="76"/>
      <c r="G47" s="76"/>
      <c r="H47" s="76"/>
      <c r="I47" s="76"/>
      <c r="J47" s="76"/>
      <c r="K47" s="76"/>
      <c r="L47" s="76"/>
      <c r="M47" s="76"/>
      <c r="N47" s="76"/>
      <c r="O47" s="77"/>
    </row>
    <row r="48" spans="1:15" ht="15.75" thickBot="1" x14ac:dyDescent="0.3">
      <c r="B48" s="51">
        <f>SUM(B44:B47)</f>
        <v>32</v>
      </c>
      <c r="C48" s="52">
        <f>SUM(C44:C47)</f>
        <v>0</v>
      </c>
      <c r="E48" s="75"/>
      <c r="F48" s="76"/>
      <c r="G48" s="76"/>
      <c r="H48" s="76"/>
      <c r="I48" s="76"/>
      <c r="J48" s="76"/>
      <c r="K48" s="76"/>
      <c r="L48" s="76"/>
      <c r="M48" s="76"/>
      <c r="N48" s="76"/>
      <c r="O48" s="77"/>
    </row>
    <row r="49" spans="1:15" x14ac:dyDescent="0.25">
      <c r="C49" s="47"/>
      <c r="E49" s="75"/>
      <c r="F49" s="76"/>
      <c r="G49" s="76"/>
      <c r="H49" s="76"/>
      <c r="I49" s="76"/>
      <c r="J49" s="76"/>
      <c r="K49" s="76"/>
      <c r="L49" s="76"/>
      <c r="M49" s="76"/>
      <c r="N49" s="76"/>
      <c r="O49" s="77"/>
    </row>
    <row r="50" spans="1:15" x14ac:dyDescent="0.25">
      <c r="A50" s="50" t="s">
        <v>180</v>
      </c>
      <c r="B50" s="48" t="s">
        <v>136</v>
      </c>
      <c r="C50" s="50" t="s">
        <v>137</v>
      </c>
      <c r="E50" s="75"/>
      <c r="F50" s="76"/>
      <c r="G50" s="76"/>
      <c r="H50" s="76"/>
      <c r="I50" s="76"/>
      <c r="J50" s="76"/>
      <c r="K50" s="76"/>
      <c r="L50" s="76"/>
      <c r="M50" s="76"/>
      <c r="N50" s="76"/>
      <c r="O50" s="78"/>
    </row>
    <row r="51" spans="1:15" x14ac:dyDescent="0.25">
      <c r="A51" s="47" t="s">
        <v>108</v>
      </c>
      <c r="B51" s="47">
        <v>8</v>
      </c>
      <c r="C51" s="49"/>
      <c r="E51" s="75"/>
      <c r="F51" s="76"/>
      <c r="G51" s="76"/>
      <c r="H51" s="76"/>
      <c r="I51" s="76"/>
      <c r="J51" s="76"/>
      <c r="K51" s="76"/>
      <c r="L51" s="76"/>
      <c r="M51" s="76"/>
      <c r="N51" s="76"/>
      <c r="O51" s="78"/>
    </row>
    <row r="52" spans="1:15" ht="15.75" thickBot="1" x14ac:dyDescent="0.3">
      <c r="A52" s="47" t="s">
        <v>138</v>
      </c>
      <c r="B52" s="47">
        <v>8</v>
      </c>
      <c r="C52" s="49"/>
      <c r="E52" s="75"/>
      <c r="F52" s="76"/>
      <c r="G52" s="76"/>
      <c r="H52" s="76"/>
      <c r="I52" s="76"/>
      <c r="J52" s="76"/>
      <c r="K52" s="76"/>
      <c r="L52" s="76"/>
      <c r="M52" s="76"/>
      <c r="N52" s="76"/>
      <c r="O52" s="78"/>
    </row>
    <row r="53" spans="1:15" ht="15.75" thickBot="1" x14ac:dyDescent="0.3">
      <c r="A53" s="47"/>
      <c r="B53" s="51">
        <f>SUM(B51:B52)</f>
        <v>16</v>
      </c>
      <c r="C53" s="52">
        <f>SUM(C51:C52)</f>
        <v>0</v>
      </c>
      <c r="E53" s="75"/>
      <c r="F53" s="76"/>
      <c r="G53" s="76"/>
      <c r="H53" s="76"/>
      <c r="I53" s="76"/>
      <c r="J53" s="76"/>
      <c r="K53" s="76"/>
      <c r="L53" s="76"/>
      <c r="M53" s="76"/>
      <c r="N53" s="76"/>
      <c r="O53" s="78"/>
    </row>
    <row r="54" spans="1:15" x14ac:dyDescent="0.25">
      <c r="C54" s="47"/>
      <c r="E54" s="75"/>
      <c r="F54" s="76"/>
      <c r="G54" s="76"/>
      <c r="H54" s="76"/>
      <c r="I54" s="76"/>
      <c r="J54" s="76"/>
      <c r="K54" s="76"/>
      <c r="L54" s="76"/>
      <c r="M54" s="76"/>
      <c r="N54" s="76"/>
      <c r="O54" s="78"/>
    </row>
    <row r="55" spans="1:15" x14ac:dyDescent="0.25">
      <c r="C55" s="47"/>
      <c r="E55" s="75"/>
      <c r="F55" s="76"/>
      <c r="G55" s="76"/>
      <c r="H55" s="76"/>
      <c r="I55" s="76"/>
      <c r="J55" s="76"/>
      <c r="K55" s="76"/>
      <c r="L55" s="76"/>
      <c r="M55" s="76"/>
      <c r="N55" s="76"/>
      <c r="O55" s="78"/>
    </row>
    <row r="56" spans="1:15" s="55" customFormat="1" ht="27" thickBot="1" x14ac:dyDescent="0.45">
      <c r="A56" s="54" t="s">
        <v>181</v>
      </c>
      <c r="B56" s="54">
        <f>B53+B48+B41+B36+B29+B21+B16</f>
        <v>250</v>
      </c>
      <c r="C56" s="54">
        <f>C53+C48+C41+C36+C29+C21+C16</f>
        <v>0</v>
      </c>
      <c r="E56" s="79"/>
      <c r="F56" s="80"/>
      <c r="G56" s="80"/>
      <c r="H56" s="80"/>
      <c r="I56" s="80"/>
      <c r="J56" s="80"/>
      <c r="K56" s="80"/>
      <c r="L56" s="80"/>
      <c r="M56" s="80"/>
      <c r="N56" s="80"/>
      <c r="O56" s="81"/>
    </row>
  </sheetData>
  <phoneticPr fontId="1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topLeftCell="A27" zoomScale="150" workbookViewId="0">
      <selection activeCell="B34" sqref="B34"/>
    </sheetView>
  </sheetViews>
  <sheetFormatPr defaultColWidth="8.85546875" defaultRowHeight="15" x14ac:dyDescent="0.25"/>
  <cols>
    <col min="1" max="1" width="36" bestFit="1" customWidth="1"/>
    <col min="2" max="3" width="13.28515625" bestFit="1" customWidth="1"/>
    <col min="4" max="4" width="10.7109375" bestFit="1" customWidth="1"/>
    <col min="5" max="6" width="11.42578125" bestFit="1" customWidth="1"/>
    <col min="7" max="7" width="10" bestFit="1" customWidth="1"/>
  </cols>
  <sheetData>
    <row r="1" spans="1:8" x14ac:dyDescent="0.25">
      <c r="A1" s="131" t="s">
        <v>153</v>
      </c>
      <c r="B1" s="131"/>
      <c r="C1" s="131"/>
    </row>
    <row r="2" spans="1:8" x14ac:dyDescent="0.25">
      <c r="A2" s="131" t="s">
        <v>91</v>
      </c>
      <c r="B2" s="131"/>
      <c r="C2" s="131"/>
    </row>
    <row r="3" spans="1:8" x14ac:dyDescent="0.25">
      <c r="A3" s="132" t="s">
        <v>49</v>
      </c>
      <c r="B3" s="132"/>
      <c r="C3" s="132"/>
    </row>
    <row r="4" spans="1:8" x14ac:dyDescent="0.25">
      <c r="A4" s="56"/>
      <c r="B4" s="56"/>
      <c r="C4" s="56"/>
    </row>
    <row r="5" spans="1:8" x14ac:dyDescent="0.25">
      <c r="B5" s="32" t="s">
        <v>90</v>
      </c>
      <c r="C5" s="32" t="s">
        <v>89</v>
      </c>
      <c r="D5" s="100"/>
    </row>
    <row r="6" spans="1:8" x14ac:dyDescent="0.25">
      <c r="A6" s="4" t="s">
        <v>154</v>
      </c>
      <c r="B6" s="57">
        <f>834444-75000</f>
        <v>759444</v>
      </c>
      <c r="C6" s="57"/>
      <c r="D6" s="99"/>
    </row>
    <row r="7" spans="1:8" x14ac:dyDescent="0.25">
      <c r="A7" s="4" t="s">
        <v>155</v>
      </c>
      <c r="B7" s="57">
        <f>367120+75000</f>
        <v>442120</v>
      </c>
      <c r="C7" s="57"/>
      <c r="D7" s="99"/>
    </row>
    <row r="8" spans="1:8" x14ac:dyDescent="0.25">
      <c r="A8" s="4" t="s">
        <v>92</v>
      </c>
      <c r="B8" s="57"/>
      <c r="C8" s="57">
        <v>0</v>
      </c>
      <c r="D8" s="99"/>
    </row>
    <row r="9" spans="1:8" x14ac:dyDescent="0.25">
      <c r="A9" s="4" t="s">
        <v>79</v>
      </c>
      <c r="B9" s="57"/>
      <c r="C9" s="57"/>
      <c r="D9" s="99"/>
    </row>
    <row r="10" spans="1:8" x14ac:dyDescent="0.25">
      <c r="A10" s="4" t="s">
        <v>1</v>
      </c>
      <c r="B10" s="57"/>
      <c r="C10" s="57">
        <v>0</v>
      </c>
      <c r="D10" s="99"/>
    </row>
    <row r="11" spans="1:8" x14ac:dyDescent="0.25">
      <c r="A11" s="4" t="s">
        <v>175</v>
      </c>
      <c r="B11" s="57">
        <v>247000</v>
      </c>
      <c r="C11" s="57"/>
      <c r="D11" s="99"/>
    </row>
    <row r="12" spans="1:8" x14ac:dyDescent="0.25">
      <c r="A12" s="4" t="s">
        <v>156</v>
      </c>
      <c r="B12" s="57">
        <v>6750</v>
      </c>
      <c r="C12" s="57"/>
      <c r="D12" s="99"/>
    </row>
    <row r="13" spans="1:8" x14ac:dyDescent="0.25">
      <c r="A13" s="2" t="s">
        <v>157</v>
      </c>
      <c r="B13" s="57">
        <v>88000</v>
      </c>
      <c r="C13" s="57"/>
      <c r="D13" s="99"/>
    </row>
    <row r="14" spans="1:8" x14ac:dyDescent="0.25">
      <c r="A14" s="2" t="s">
        <v>158</v>
      </c>
      <c r="B14" s="57">
        <v>37500</v>
      </c>
      <c r="C14" s="57"/>
      <c r="D14" s="99"/>
    </row>
    <row r="15" spans="1:8" x14ac:dyDescent="0.25">
      <c r="A15" s="2" t="s">
        <v>162</v>
      </c>
      <c r="B15" s="57"/>
      <c r="C15" s="57">
        <v>1150</v>
      </c>
      <c r="D15" s="99"/>
    </row>
    <row r="16" spans="1:8" x14ac:dyDescent="0.25">
      <c r="A16" s="2" t="s">
        <v>159</v>
      </c>
      <c r="B16" s="57">
        <v>21600</v>
      </c>
      <c r="C16" s="57"/>
      <c r="D16" s="99"/>
      <c r="H16" s="60"/>
    </row>
    <row r="17" spans="1:4" x14ac:dyDescent="0.25">
      <c r="A17" s="2" t="s">
        <v>161</v>
      </c>
      <c r="B17" s="57"/>
      <c r="C17" s="57">
        <v>9000</v>
      </c>
      <c r="D17" s="99"/>
    </row>
    <row r="18" spans="1:4" x14ac:dyDescent="0.25">
      <c r="A18" s="2" t="s">
        <v>170</v>
      </c>
      <c r="B18" s="57">
        <v>50000</v>
      </c>
      <c r="C18" s="57"/>
      <c r="D18" s="99"/>
    </row>
    <row r="19" spans="1:4" x14ac:dyDescent="0.25">
      <c r="A19" s="2" t="s">
        <v>163</v>
      </c>
      <c r="B19" s="57"/>
      <c r="C19" s="57">
        <v>88851</v>
      </c>
      <c r="D19" s="99"/>
    </row>
    <row r="20" spans="1:4" x14ac:dyDescent="0.25">
      <c r="A20" s="2" t="s">
        <v>160</v>
      </c>
      <c r="B20" s="57"/>
      <c r="C20" s="57">
        <v>40000</v>
      </c>
      <c r="D20" s="99"/>
    </row>
    <row r="21" spans="1:4" x14ac:dyDescent="0.25">
      <c r="A21" s="2" t="s">
        <v>164</v>
      </c>
      <c r="B21" s="57"/>
      <c r="C21" s="57">
        <v>99000</v>
      </c>
      <c r="D21" s="99"/>
    </row>
    <row r="22" spans="1:4" x14ac:dyDescent="0.25">
      <c r="A22" s="2" t="s">
        <v>165</v>
      </c>
      <c r="B22" s="57"/>
      <c r="C22" s="57">
        <v>13500</v>
      </c>
      <c r="D22" s="99"/>
    </row>
    <row r="23" spans="1:4" x14ac:dyDescent="0.25">
      <c r="A23" s="61" t="s">
        <v>131</v>
      </c>
      <c r="B23" s="57"/>
      <c r="C23" s="57">
        <v>700000</v>
      </c>
      <c r="D23" s="99"/>
    </row>
    <row r="24" spans="1:4" x14ac:dyDescent="0.25">
      <c r="A24" s="61" t="s">
        <v>185</v>
      </c>
      <c r="B24" s="57"/>
      <c r="C24" s="57">
        <v>56774</v>
      </c>
      <c r="D24" s="102"/>
    </row>
    <row r="25" spans="1:4" x14ac:dyDescent="0.25">
      <c r="A25" s="61" t="s">
        <v>94</v>
      </c>
      <c r="B25" s="57"/>
      <c r="C25" s="57">
        <v>125000</v>
      </c>
      <c r="D25" s="99"/>
    </row>
    <row r="26" spans="1:4" x14ac:dyDescent="0.25">
      <c r="A26" s="61" t="s">
        <v>95</v>
      </c>
      <c r="B26" s="57"/>
      <c r="C26" s="57">
        <v>40000</v>
      </c>
      <c r="D26" s="99"/>
    </row>
    <row r="27" spans="1:4" x14ac:dyDescent="0.25">
      <c r="A27" s="2" t="s">
        <v>73</v>
      </c>
      <c r="B27" s="57"/>
      <c r="C27" s="57"/>
      <c r="D27" s="99"/>
    </row>
    <row r="28" spans="1:4" x14ac:dyDescent="0.25">
      <c r="A28" s="2" t="s">
        <v>71</v>
      </c>
      <c r="B28" s="57">
        <v>20000</v>
      </c>
      <c r="C28" s="57"/>
      <c r="D28" s="99"/>
    </row>
    <row r="29" spans="1:4" x14ac:dyDescent="0.25">
      <c r="A29" s="2" t="s">
        <v>113</v>
      </c>
      <c r="B29" s="57">
        <v>28000</v>
      </c>
      <c r="C29" s="57"/>
      <c r="D29" s="99"/>
    </row>
    <row r="30" spans="1:4" x14ac:dyDescent="0.25">
      <c r="A30" s="2" t="s">
        <v>133</v>
      </c>
      <c r="B30" s="57"/>
      <c r="C30" s="57">
        <v>790000</v>
      </c>
      <c r="D30" s="99"/>
    </row>
    <row r="31" spans="1:4" x14ac:dyDescent="0.25">
      <c r="A31" s="2" t="s">
        <v>114</v>
      </c>
      <c r="B31" s="57">
        <v>9240</v>
      </c>
      <c r="C31" s="57"/>
      <c r="D31" s="99"/>
    </row>
    <row r="32" spans="1:4" x14ac:dyDescent="0.25">
      <c r="A32" s="2" t="s">
        <v>115</v>
      </c>
      <c r="B32" s="57">
        <v>62150</v>
      </c>
      <c r="C32" s="57"/>
      <c r="D32" s="99"/>
    </row>
    <row r="33" spans="1:7" x14ac:dyDescent="0.25">
      <c r="A33" s="2" t="s">
        <v>116</v>
      </c>
      <c r="B33" s="57">
        <v>28500</v>
      </c>
      <c r="C33" s="57"/>
      <c r="D33" s="99"/>
    </row>
    <row r="34" spans="1:7" x14ac:dyDescent="0.25">
      <c r="A34" s="2" t="s">
        <v>117</v>
      </c>
      <c r="B34" s="57">
        <v>10150</v>
      </c>
      <c r="C34" s="57"/>
      <c r="D34" s="99"/>
    </row>
    <row r="35" spans="1:7" x14ac:dyDescent="0.25">
      <c r="A35" s="2" t="s">
        <v>118</v>
      </c>
      <c r="B35" s="57">
        <v>33571</v>
      </c>
      <c r="C35" s="57"/>
      <c r="D35" s="99"/>
    </row>
    <row r="36" spans="1:7" x14ac:dyDescent="0.25">
      <c r="A36" s="2" t="s">
        <v>119</v>
      </c>
      <c r="B36" s="57">
        <v>20250</v>
      </c>
      <c r="C36" s="57"/>
      <c r="D36" s="99"/>
    </row>
    <row r="37" spans="1:7" x14ac:dyDescent="0.25">
      <c r="A37" s="2" t="s">
        <v>120</v>
      </c>
      <c r="B37" s="57">
        <v>99000</v>
      </c>
      <c r="C37" s="57"/>
      <c r="D37" s="99"/>
      <c r="E37" s="35"/>
    </row>
    <row r="38" spans="1:7" x14ac:dyDescent="0.25">
      <c r="A38" s="2"/>
      <c r="B38" s="1">
        <f>SUM(B6:B37)</f>
        <v>1963275</v>
      </c>
      <c r="C38" s="1">
        <f>SUM(C6:C37)</f>
        <v>1963275</v>
      </c>
      <c r="D38" s="1"/>
      <c r="E38" s="1"/>
      <c r="F38" s="1"/>
      <c r="G38" s="1"/>
    </row>
    <row r="39" spans="1:7" x14ac:dyDescent="0.25">
      <c r="C39" s="1"/>
    </row>
    <row r="40" spans="1:7" x14ac:dyDescent="0.25">
      <c r="B40" s="1"/>
    </row>
  </sheetData>
  <mergeCells count="3">
    <mergeCell ref="A1:C1"/>
    <mergeCell ref="A2:C2"/>
    <mergeCell ref="A3:C3"/>
  </mergeCells>
  <phoneticPr fontId="1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8"/>
  <sheetViews>
    <sheetView zoomScale="150" workbookViewId="0">
      <selection activeCell="B1" sqref="B1"/>
    </sheetView>
  </sheetViews>
  <sheetFormatPr defaultColWidth="11.42578125" defaultRowHeight="15" x14ac:dyDescent="0.25"/>
  <cols>
    <col min="1" max="1" width="4.28515625" style="2" customWidth="1"/>
    <col min="2" max="2" width="10" style="2" bestFit="1" customWidth="1"/>
    <col min="3" max="7" width="11.42578125" style="2"/>
    <col min="8" max="8" width="10.85546875" style="2" customWidth="1"/>
    <col min="9" max="9" width="9.85546875" style="2" bestFit="1" customWidth="1"/>
    <col min="10" max="10" width="10.42578125" style="2" customWidth="1"/>
    <col min="11" max="12" width="11.42578125" style="2"/>
    <col min="13" max="13" width="13" style="2" customWidth="1"/>
    <col min="14" max="14" width="16.140625" style="2" bestFit="1" customWidth="1"/>
    <col min="15" max="15" width="11.42578125" style="2"/>
    <col min="16" max="16" width="27.42578125" style="2" bestFit="1" customWidth="1"/>
    <col min="17" max="17" width="12" style="2" bestFit="1" customWidth="1"/>
    <col min="18" max="18" width="11.42578125" style="2"/>
    <col min="19" max="19" width="27.42578125" style="2" bestFit="1" customWidth="1"/>
    <col min="20" max="16384" width="11.42578125" style="2"/>
  </cols>
  <sheetData>
    <row r="1" spans="1:19" x14ac:dyDescent="0.25">
      <c r="A1" s="2">
        <v>1</v>
      </c>
      <c r="B1" s="2" t="s">
        <v>13</v>
      </c>
      <c r="K1" s="4"/>
      <c r="L1" s="4"/>
      <c r="M1" s="98"/>
      <c r="N1" s="4"/>
      <c r="O1" s="4"/>
      <c r="P1" s="4"/>
      <c r="Q1" s="4"/>
      <c r="R1" s="4"/>
      <c r="S1" s="4"/>
    </row>
    <row r="2" spans="1:19" x14ac:dyDescent="0.25">
      <c r="B2" s="2" t="s">
        <v>123</v>
      </c>
      <c r="K2" s="4"/>
      <c r="L2" s="4"/>
      <c r="M2" s="98"/>
      <c r="N2" s="4"/>
      <c r="O2" s="4"/>
      <c r="P2" s="4"/>
      <c r="Q2" s="4"/>
      <c r="R2" s="4"/>
      <c r="S2" s="4"/>
    </row>
    <row r="3" spans="1:19" x14ac:dyDescent="0.25">
      <c r="C3" s="2" t="s">
        <v>121</v>
      </c>
      <c r="F3" s="3">
        <v>27000</v>
      </c>
      <c r="K3" s="4"/>
      <c r="L3" s="4"/>
      <c r="M3" s="98"/>
      <c r="N3" s="98"/>
      <c r="O3" s="4"/>
      <c r="P3" s="4"/>
      <c r="Q3" s="4"/>
      <c r="R3" s="4"/>
      <c r="S3" s="4"/>
    </row>
    <row r="4" spans="1:19" x14ac:dyDescent="0.25">
      <c r="D4" s="2" t="s">
        <v>122</v>
      </c>
      <c r="G4" s="3">
        <v>27000</v>
      </c>
      <c r="K4" s="4"/>
      <c r="L4" s="4"/>
      <c r="M4" s="4"/>
      <c r="N4" s="4"/>
      <c r="O4" s="4"/>
      <c r="P4" s="4"/>
      <c r="Q4" s="4"/>
      <c r="R4" s="4"/>
      <c r="S4" s="4"/>
    </row>
    <row r="5" spans="1:19" x14ac:dyDescent="0.25">
      <c r="B5" s="2" t="s">
        <v>50</v>
      </c>
      <c r="K5" s="4"/>
      <c r="L5" s="4"/>
      <c r="M5" s="113"/>
      <c r="N5" s="4"/>
      <c r="O5" s="4"/>
      <c r="P5" s="4"/>
      <c r="Q5" s="4"/>
      <c r="R5" s="4"/>
      <c r="S5" s="4"/>
    </row>
    <row r="6" spans="1:19" x14ac:dyDescent="0.25">
      <c r="B6" s="2" t="s">
        <v>11</v>
      </c>
      <c r="K6" s="4"/>
      <c r="L6" s="4"/>
      <c r="M6" s="4"/>
      <c r="N6" s="4"/>
      <c r="O6" s="4"/>
      <c r="P6" s="4"/>
      <c r="Q6" s="4"/>
      <c r="R6" s="4"/>
      <c r="S6" s="4"/>
    </row>
    <row r="7" spans="1:19" x14ac:dyDescent="0.25">
      <c r="B7" s="2" t="s">
        <v>96</v>
      </c>
      <c r="K7" s="4"/>
      <c r="L7" s="4"/>
      <c r="M7" s="4"/>
      <c r="N7" s="4"/>
      <c r="O7" s="4"/>
      <c r="P7" s="4"/>
      <c r="Q7" s="4"/>
      <c r="R7" s="4"/>
      <c r="S7" s="4"/>
    </row>
    <row r="8" spans="1:19" x14ac:dyDescent="0.25">
      <c r="K8" s="4"/>
      <c r="L8" s="4"/>
      <c r="M8" s="4"/>
      <c r="N8" s="4"/>
      <c r="O8" s="4"/>
      <c r="P8" s="4"/>
      <c r="Q8" s="4"/>
      <c r="R8" s="4"/>
      <c r="S8" s="4"/>
    </row>
    <row r="9" spans="1:19" x14ac:dyDescent="0.25">
      <c r="K9" s="4"/>
      <c r="L9" s="62"/>
      <c r="M9" s="4"/>
      <c r="N9" s="4"/>
      <c r="O9" s="4"/>
      <c r="P9" s="4"/>
      <c r="Q9" s="4"/>
      <c r="R9" s="4"/>
      <c r="S9" s="4"/>
    </row>
    <row r="10" spans="1:19" s="4" customFormat="1" x14ac:dyDescent="0.25">
      <c r="A10" s="4">
        <v>2</v>
      </c>
      <c r="B10" s="4" t="s">
        <v>174</v>
      </c>
    </row>
    <row r="11" spans="1:19" s="4" customFormat="1" x14ac:dyDescent="0.25">
      <c r="B11" s="4" t="s">
        <v>51</v>
      </c>
    </row>
    <row r="12" spans="1:19" x14ac:dyDescent="0.25">
      <c r="C12" s="2" t="s">
        <v>169</v>
      </c>
      <c r="K12" s="4"/>
      <c r="L12" s="4"/>
      <c r="M12" s="4"/>
      <c r="N12" s="4"/>
      <c r="O12" s="4"/>
      <c r="P12" s="4"/>
      <c r="Q12" s="4"/>
      <c r="R12" s="4"/>
      <c r="S12" s="4"/>
    </row>
    <row r="13" spans="1:19" x14ac:dyDescent="0.25">
      <c r="B13" s="2" t="s">
        <v>52</v>
      </c>
      <c r="K13" s="4"/>
      <c r="L13" s="4"/>
      <c r="M13" s="4"/>
      <c r="N13" s="4"/>
      <c r="O13" s="4"/>
      <c r="P13" s="4"/>
      <c r="Q13" s="4"/>
      <c r="R13" s="4"/>
      <c r="S13" s="4"/>
    </row>
    <row r="14" spans="1:19" x14ac:dyDescent="0.25">
      <c r="C14" s="2" t="s">
        <v>168</v>
      </c>
      <c r="J14" s="37"/>
      <c r="K14" s="4"/>
      <c r="L14" s="4"/>
      <c r="M14" s="4"/>
      <c r="N14" s="4"/>
      <c r="O14" s="4"/>
      <c r="P14" s="4"/>
      <c r="Q14" s="4"/>
      <c r="R14" s="4"/>
      <c r="S14" s="4"/>
    </row>
    <row r="15" spans="1:19" x14ac:dyDescent="0.25">
      <c r="B15" s="2" t="s">
        <v>152</v>
      </c>
      <c r="K15" s="114"/>
      <c r="L15" s="4"/>
      <c r="M15" s="4"/>
      <c r="N15" s="4"/>
      <c r="O15" s="4"/>
      <c r="P15" s="4"/>
      <c r="Q15" s="4"/>
      <c r="R15" s="4"/>
      <c r="S15" s="4"/>
    </row>
    <row r="16" spans="1:19" x14ac:dyDescent="0.25">
      <c r="K16" s="4"/>
      <c r="L16" s="4"/>
      <c r="M16" s="4"/>
      <c r="N16" s="4"/>
      <c r="O16" s="4"/>
      <c r="P16" s="4"/>
      <c r="Q16" s="4"/>
      <c r="R16" s="4"/>
      <c r="S16" s="4"/>
    </row>
    <row r="17" spans="1:19" x14ac:dyDescent="0.25">
      <c r="K17" s="4"/>
      <c r="L17" s="4"/>
      <c r="M17" s="4"/>
      <c r="N17" s="4"/>
      <c r="O17" s="4"/>
      <c r="P17" s="4"/>
      <c r="Q17" s="4"/>
      <c r="R17" s="4"/>
      <c r="S17" s="4"/>
    </row>
    <row r="18" spans="1:19" x14ac:dyDescent="0.25">
      <c r="A18" s="2">
        <v>3</v>
      </c>
      <c r="B18" s="2" t="s">
        <v>14</v>
      </c>
      <c r="K18" s="4"/>
      <c r="L18" s="4"/>
      <c r="M18" s="98"/>
      <c r="N18" s="4"/>
      <c r="O18" s="4"/>
      <c r="P18" s="4"/>
      <c r="Q18" s="4"/>
      <c r="R18" s="4"/>
      <c r="S18" s="4"/>
    </row>
    <row r="19" spans="1:19" x14ac:dyDescent="0.25">
      <c r="B19" s="2" t="s">
        <v>80</v>
      </c>
      <c r="K19" s="4"/>
      <c r="L19" s="4"/>
      <c r="M19" s="4"/>
      <c r="N19" s="4"/>
      <c r="O19" s="4"/>
      <c r="P19" s="4"/>
      <c r="Q19" s="4"/>
      <c r="R19" s="4"/>
      <c r="S19" s="4"/>
    </row>
    <row r="20" spans="1:19" x14ac:dyDescent="0.25">
      <c r="B20" s="2" t="s">
        <v>81</v>
      </c>
      <c r="K20" s="4"/>
      <c r="L20" s="4"/>
      <c r="M20" s="4"/>
      <c r="N20" s="4"/>
      <c r="O20" s="4"/>
      <c r="P20" s="4"/>
      <c r="Q20" s="4"/>
      <c r="R20" s="4"/>
      <c r="S20" s="4"/>
    </row>
    <row r="21" spans="1:19" x14ac:dyDescent="0.25">
      <c r="C21" s="2" t="s">
        <v>82</v>
      </c>
      <c r="F21" s="3">
        <v>13500</v>
      </c>
      <c r="K21" s="4"/>
      <c r="L21" s="4"/>
      <c r="M21" s="4"/>
      <c r="N21" s="4"/>
      <c r="O21" s="4"/>
      <c r="P21" s="4"/>
      <c r="Q21" s="4"/>
      <c r="R21" s="4"/>
      <c r="S21" s="4"/>
    </row>
    <row r="22" spans="1:19" x14ac:dyDescent="0.25">
      <c r="D22" s="2" t="s">
        <v>83</v>
      </c>
      <c r="G22" s="3">
        <v>13500</v>
      </c>
      <c r="K22" s="4"/>
      <c r="L22" s="4"/>
      <c r="M22" s="4"/>
      <c r="N22" s="4"/>
      <c r="O22" s="4"/>
      <c r="P22" s="4"/>
      <c r="Q22" s="4"/>
      <c r="R22" s="4"/>
      <c r="S22" s="4"/>
    </row>
    <row r="23" spans="1:19" x14ac:dyDescent="0.25">
      <c r="B23" s="2" t="s">
        <v>32</v>
      </c>
      <c r="K23" s="4"/>
      <c r="L23" s="4"/>
      <c r="M23" s="4"/>
      <c r="N23" s="4"/>
      <c r="O23" s="4"/>
      <c r="P23" s="4"/>
      <c r="Q23" s="4"/>
      <c r="R23" s="4"/>
      <c r="S23" s="4"/>
    </row>
    <row r="24" spans="1:19" x14ac:dyDescent="0.25">
      <c r="K24" s="4"/>
      <c r="L24" s="4"/>
      <c r="M24" s="4"/>
      <c r="N24" s="4"/>
      <c r="O24" s="4"/>
      <c r="P24" s="4"/>
      <c r="Q24" s="4"/>
      <c r="R24" s="4"/>
      <c r="S24" s="4"/>
    </row>
    <row r="25" spans="1:19" x14ac:dyDescent="0.25">
      <c r="K25" s="4"/>
      <c r="L25" s="4"/>
      <c r="M25" s="4"/>
      <c r="N25" s="4"/>
      <c r="O25" s="4"/>
      <c r="P25" s="4"/>
      <c r="Q25" s="4"/>
      <c r="R25" s="4"/>
      <c r="S25" s="4"/>
    </row>
    <row r="26" spans="1:19" x14ac:dyDescent="0.25">
      <c r="A26" s="2">
        <v>4</v>
      </c>
      <c r="B26" s="2" t="s">
        <v>53</v>
      </c>
      <c r="K26" s="4"/>
      <c r="L26" s="4"/>
      <c r="M26" s="4"/>
      <c r="N26" s="4"/>
      <c r="O26" s="4"/>
      <c r="P26" s="4"/>
      <c r="Q26" s="4"/>
      <c r="R26" s="4"/>
      <c r="S26" s="4"/>
    </row>
    <row r="27" spans="1:19" x14ac:dyDescent="0.25">
      <c r="B27" s="2" t="s">
        <v>54</v>
      </c>
      <c r="K27" s="4"/>
      <c r="L27" s="4"/>
      <c r="M27" s="4"/>
      <c r="N27" s="4"/>
      <c r="O27" s="4"/>
      <c r="P27" s="4"/>
      <c r="Q27" s="4"/>
      <c r="R27" s="4"/>
      <c r="S27" s="4"/>
    </row>
    <row r="28" spans="1:19" x14ac:dyDescent="0.25">
      <c r="B28" s="2" t="s">
        <v>55</v>
      </c>
      <c r="K28" s="4"/>
      <c r="L28" s="4"/>
      <c r="M28" s="4"/>
      <c r="N28" s="4"/>
      <c r="O28" s="4"/>
      <c r="P28" s="4"/>
      <c r="Q28" s="4"/>
      <c r="R28" s="4"/>
      <c r="S28" s="4"/>
    </row>
    <row r="29" spans="1:19" x14ac:dyDescent="0.25">
      <c r="K29" s="4"/>
      <c r="L29" s="4"/>
      <c r="M29" s="4"/>
      <c r="N29" s="4"/>
      <c r="O29" s="4"/>
      <c r="P29" s="4"/>
      <c r="Q29" s="4"/>
      <c r="R29" s="4"/>
      <c r="S29" s="4"/>
    </row>
    <row r="30" spans="1:19" x14ac:dyDescent="0.25">
      <c r="K30" s="4"/>
      <c r="L30" s="4"/>
      <c r="M30" s="4"/>
      <c r="N30" s="4"/>
      <c r="O30" s="4"/>
      <c r="P30" s="4"/>
      <c r="Q30" s="4"/>
      <c r="R30" s="4"/>
      <c r="S30" s="4"/>
    </row>
    <row r="31" spans="1:19" x14ac:dyDescent="0.25">
      <c r="A31" s="2">
        <v>5</v>
      </c>
      <c r="B31" s="2" t="s">
        <v>41</v>
      </c>
      <c r="K31" s="4"/>
      <c r="L31" s="4"/>
      <c r="M31" s="4"/>
      <c r="N31" s="4"/>
      <c r="O31" s="4"/>
      <c r="P31" s="4"/>
      <c r="Q31" s="4"/>
      <c r="R31" s="4"/>
      <c r="S31" s="4"/>
    </row>
    <row r="32" spans="1:19" x14ac:dyDescent="0.25">
      <c r="B32" s="2" t="s">
        <v>42</v>
      </c>
      <c r="K32" s="4"/>
      <c r="L32" s="4"/>
      <c r="M32" s="4"/>
      <c r="N32" s="4"/>
      <c r="O32" s="4"/>
      <c r="P32" s="4"/>
      <c r="Q32" s="4"/>
      <c r="R32" s="4"/>
      <c r="S32" s="4"/>
    </row>
    <row r="33" spans="1:20" x14ac:dyDescent="0.25">
      <c r="B33" s="2" t="s">
        <v>84</v>
      </c>
      <c r="K33" s="4"/>
      <c r="L33" s="4"/>
      <c r="M33" s="4"/>
      <c r="N33" s="4"/>
      <c r="O33" s="4"/>
      <c r="P33" s="4"/>
      <c r="Q33" s="4"/>
      <c r="R33" s="4"/>
      <c r="S33" s="4"/>
    </row>
    <row r="34" spans="1:20" x14ac:dyDescent="0.25">
      <c r="C34" s="2" t="s">
        <v>82</v>
      </c>
      <c r="F34" s="3">
        <v>40000</v>
      </c>
      <c r="K34" s="4"/>
      <c r="L34" s="4"/>
      <c r="M34" s="4"/>
      <c r="N34" s="4"/>
      <c r="O34" s="4"/>
      <c r="P34" s="4"/>
      <c r="Q34" s="4"/>
      <c r="R34" s="4"/>
      <c r="S34" s="4"/>
    </row>
    <row r="35" spans="1:20" x14ac:dyDescent="0.25">
      <c r="D35" s="2" t="s">
        <v>85</v>
      </c>
      <c r="G35" s="3">
        <v>40000</v>
      </c>
      <c r="K35" s="4"/>
      <c r="L35" s="4"/>
      <c r="M35" s="4"/>
      <c r="N35" s="4"/>
      <c r="O35" s="4"/>
      <c r="P35" s="4"/>
      <c r="Q35" s="4"/>
      <c r="R35" s="4"/>
      <c r="S35" s="4"/>
    </row>
    <row r="36" spans="1:20" x14ac:dyDescent="0.25">
      <c r="B36" s="2" t="s">
        <v>43</v>
      </c>
      <c r="K36" s="4"/>
      <c r="L36" s="4"/>
      <c r="M36" s="4"/>
      <c r="N36" s="4"/>
      <c r="O36" s="4"/>
      <c r="P36" s="4"/>
      <c r="Q36" s="4"/>
      <c r="R36" s="4"/>
      <c r="S36" s="4"/>
    </row>
    <row r="37" spans="1:20" x14ac:dyDescent="0.25">
      <c r="B37" s="2" t="s">
        <v>173</v>
      </c>
      <c r="K37" s="4"/>
      <c r="L37" s="4"/>
      <c r="M37" s="4"/>
      <c r="N37" s="4"/>
      <c r="O37" s="4"/>
      <c r="P37" s="4"/>
      <c r="Q37" s="4"/>
      <c r="R37" s="4"/>
      <c r="S37" s="4"/>
    </row>
    <row r="38" spans="1:20" x14ac:dyDescent="0.25">
      <c r="B38" s="2" t="s">
        <v>44</v>
      </c>
      <c r="K38" s="4"/>
      <c r="L38" s="4"/>
      <c r="M38" s="4"/>
      <c r="N38" s="4"/>
      <c r="O38" s="4"/>
      <c r="P38" s="4"/>
      <c r="Q38" s="4"/>
      <c r="R38" s="4"/>
      <c r="S38" s="4"/>
    </row>
    <row r="39" spans="1:20" x14ac:dyDescent="0.25">
      <c r="K39" s="4"/>
      <c r="L39" s="4"/>
      <c r="M39" s="4"/>
      <c r="N39" s="4"/>
      <c r="O39" s="4"/>
      <c r="P39" s="4"/>
      <c r="Q39" s="4"/>
      <c r="R39" s="4"/>
      <c r="S39" s="4"/>
    </row>
    <row r="40" spans="1:20" x14ac:dyDescent="0.25">
      <c r="K40" s="4"/>
      <c r="L40" s="4"/>
      <c r="M40" s="4"/>
      <c r="N40" s="4"/>
      <c r="O40" s="4"/>
      <c r="P40" s="4"/>
      <c r="Q40" s="4"/>
      <c r="R40" s="4"/>
      <c r="S40" s="4"/>
    </row>
    <row r="41" spans="1:20" x14ac:dyDescent="0.25">
      <c r="A41" s="2">
        <v>6</v>
      </c>
      <c r="B41" s="2" t="s">
        <v>176</v>
      </c>
      <c r="K41" s="4"/>
      <c r="L41" s="4"/>
      <c r="M41" s="4"/>
      <c r="N41" s="4"/>
      <c r="O41" s="4"/>
      <c r="P41" s="4"/>
      <c r="Q41" s="4"/>
      <c r="R41" s="4"/>
      <c r="S41" s="4"/>
    </row>
    <row r="42" spans="1:20" x14ac:dyDescent="0.25">
      <c r="B42" s="2" t="s">
        <v>45</v>
      </c>
      <c r="K42" s="115"/>
      <c r="L42" s="4"/>
      <c r="M42" s="4"/>
      <c r="N42" s="98"/>
      <c r="O42" s="98"/>
      <c r="P42" s="116"/>
      <c r="Q42" s="115"/>
      <c r="R42" s="4"/>
      <c r="S42" s="116"/>
      <c r="T42" s="104"/>
    </row>
    <row r="43" spans="1:20" x14ac:dyDescent="0.25">
      <c r="B43" s="2" t="s">
        <v>17</v>
      </c>
      <c r="K43" s="123"/>
      <c r="L43" s="61"/>
      <c r="M43" s="61"/>
      <c r="N43" s="98"/>
      <c r="O43" s="98"/>
      <c r="P43" s="116"/>
      <c r="Q43" s="115"/>
      <c r="R43" s="4"/>
      <c r="S43" s="116"/>
      <c r="T43" s="104"/>
    </row>
    <row r="44" spans="1:20" x14ac:dyDescent="0.25">
      <c r="B44" s="4" t="s">
        <v>22</v>
      </c>
      <c r="K44" s="123"/>
      <c r="L44" s="61"/>
      <c r="M44" s="61"/>
      <c r="N44" s="98"/>
      <c r="O44" s="117"/>
      <c r="P44" s="118"/>
      <c r="Q44" s="115"/>
      <c r="R44" s="4"/>
      <c r="S44" s="118"/>
      <c r="T44" s="104"/>
    </row>
    <row r="45" spans="1:20" x14ac:dyDescent="0.25">
      <c r="K45" s="124"/>
      <c r="L45" s="61"/>
      <c r="M45" s="61"/>
      <c r="N45" s="98"/>
      <c r="O45" s="98"/>
      <c r="P45" s="116"/>
      <c r="Q45" s="115"/>
      <c r="R45" s="4"/>
      <c r="S45" s="116"/>
      <c r="T45" s="104"/>
    </row>
    <row r="46" spans="1:20" x14ac:dyDescent="0.25">
      <c r="B46" s="4"/>
      <c r="K46" s="115"/>
      <c r="L46" s="4"/>
      <c r="M46" s="4"/>
      <c r="N46" s="98"/>
      <c r="O46" s="98"/>
      <c r="P46" s="116"/>
      <c r="Q46" s="115"/>
      <c r="R46" s="4"/>
      <c r="S46" s="116"/>
      <c r="T46" s="104"/>
    </row>
    <row r="47" spans="1:20" x14ac:dyDescent="0.25">
      <c r="B47" s="4" t="s">
        <v>26</v>
      </c>
      <c r="J47" s="59"/>
      <c r="K47" s="4"/>
      <c r="L47" s="4"/>
      <c r="M47" s="4"/>
      <c r="N47" s="4"/>
      <c r="O47" s="4"/>
      <c r="P47" s="116"/>
      <c r="Q47" s="115"/>
      <c r="R47" s="4"/>
      <c r="S47" s="116"/>
      <c r="T47" s="104"/>
    </row>
    <row r="48" spans="1:20" x14ac:dyDescent="0.25">
      <c r="B48" s="4" t="s">
        <v>3</v>
      </c>
      <c r="K48" s="4"/>
      <c r="L48" s="4"/>
      <c r="M48" s="4"/>
      <c r="N48" s="4"/>
      <c r="O48" s="4"/>
      <c r="P48" s="4"/>
      <c r="Q48" s="4"/>
      <c r="R48" s="4"/>
      <c r="S48" s="4"/>
    </row>
    <row r="49" spans="1:19" x14ac:dyDescent="0.25">
      <c r="B49" s="4" t="s">
        <v>188</v>
      </c>
      <c r="K49" s="4"/>
      <c r="L49" s="4"/>
      <c r="M49" s="4"/>
      <c r="N49" s="4"/>
      <c r="O49" s="4"/>
      <c r="P49" s="4"/>
      <c r="Q49" s="4"/>
      <c r="R49" s="4"/>
      <c r="S49" s="4"/>
    </row>
    <row r="50" spans="1:19" x14ac:dyDescent="0.25">
      <c r="B50" s="4" t="s">
        <v>20</v>
      </c>
      <c r="K50" s="4"/>
      <c r="L50" s="4"/>
      <c r="M50" s="4"/>
      <c r="N50" s="4"/>
      <c r="O50" s="4"/>
      <c r="P50" s="4"/>
      <c r="Q50" s="4"/>
      <c r="R50" s="4"/>
      <c r="S50" s="4"/>
    </row>
    <row r="51" spans="1:19" x14ac:dyDescent="0.25">
      <c r="B51" s="4" t="s">
        <v>21</v>
      </c>
      <c r="K51" s="4"/>
      <c r="L51" s="4"/>
      <c r="M51" s="4"/>
      <c r="N51" s="4"/>
      <c r="O51" s="4"/>
      <c r="P51" s="4"/>
      <c r="Q51" s="4"/>
      <c r="R51" s="4"/>
      <c r="S51" s="4"/>
    </row>
    <row r="52" spans="1:19" x14ac:dyDescent="0.25">
      <c r="B52" s="4"/>
      <c r="K52" s="4"/>
      <c r="L52" s="4"/>
      <c r="M52" s="4"/>
      <c r="N52" s="4"/>
      <c r="O52" s="4"/>
      <c r="P52" s="4"/>
      <c r="Q52" s="4"/>
      <c r="R52" s="4"/>
      <c r="S52" s="4"/>
    </row>
    <row r="53" spans="1:19" x14ac:dyDescent="0.25">
      <c r="K53" s="4"/>
      <c r="L53" s="4"/>
      <c r="M53" s="4"/>
      <c r="N53" s="4"/>
      <c r="O53" s="4"/>
      <c r="P53" s="4"/>
      <c r="Q53" s="4"/>
      <c r="R53" s="4"/>
      <c r="S53" s="4"/>
    </row>
    <row r="54" spans="1:19" s="4" customFormat="1" x14ac:dyDescent="0.25">
      <c r="A54" s="4">
        <v>7</v>
      </c>
      <c r="B54" s="4" t="s">
        <v>18</v>
      </c>
      <c r="M54" s="98"/>
    </row>
    <row r="55" spans="1:19" s="4" customFormat="1" x14ac:dyDescent="0.25">
      <c r="B55" s="4" t="s">
        <v>19</v>
      </c>
    </row>
    <row r="56" spans="1:19" x14ac:dyDescent="0.25">
      <c r="B56" s="2" t="s">
        <v>189</v>
      </c>
      <c r="K56" s="4"/>
      <c r="L56" s="4"/>
      <c r="M56" s="4"/>
      <c r="N56" s="4"/>
      <c r="O56" s="4"/>
      <c r="P56" s="4"/>
      <c r="Q56" s="4"/>
      <c r="R56" s="4"/>
      <c r="S56" s="4"/>
    </row>
    <row r="57" spans="1:19" x14ac:dyDescent="0.25">
      <c r="K57" s="4"/>
      <c r="L57" s="4"/>
      <c r="M57" s="4"/>
      <c r="N57" s="4"/>
      <c r="O57" s="4"/>
      <c r="P57" s="4"/>
      <c r="Q57" s="4"/>
      <c r="R57" s="4"/>
      <c r="S57" s="4"/>
    </row>
    <row r="58" spans="1:19" x14ac:dyDescent="0.25">
      <c r="K58" s="4"/>
      <c r="L58" s="4"/>
      <c r="M58" s="4"/>
      <c r="N58" s="4"/>
      <c r="O58" s="4"/>
      <c r="P58" s="4"/>
      <c r="Q58" s="4"/>
      <c r="R58" s="4"/>
      <c r="S58" s="4"/>
    </row>
    <row r="59" spans="1:19" x14ac:dyDescent="0.25">
      <c r="A59" s="4">
        <v>8</v>
      </c>
      <c r="B59" s="4" t="s">
        <v>28</v>
      </c>
      <c r="C59" s="4"/>
      <c r="D59" s="4"/>
      <c r="E59" s="4"/>
      <c r="F59" s="4"/>
      <c r="G59" s="4"/>
      <c r="H59" s="4"/>
      <c r="I59" s="4"/>
      <c r="J59" s="4"/>
      <c r="K59" s="4"/>
      <c r="L59" s="4"/>
      <c r="M59" s="4"/>
      <c r="N59" s="4"/>
      <c r="O59" s="4"/>
      <c r="P59" s="4"/>
      <c r="Q59" s="4"/>
      <c r="R59" s="4"/>
      <c r="S59" s="4"/>
    </row>
    <row r="60" spans="1:19" x14ac:dyDescent="0.25">
      <c r="B60" s="4" t="s">
        <v>29</v>
      </c>
      <c r="C60" s="4"/>
      <c r="D60" s="4"/>
      <c r="E60" s="4"/>
      <c r="F60" s="4"/>
      <c r="G60" s="4"/>
      <c r="H60" s="4"/>
      <c r="I60" s="4"/>
      <c r="J60" s="4"/>
      <c r="K60" s="4"/>
      <c r="L60" s="4"/>
      <c r="M60" s="4"/>
      <c r="N60" s="4"/>
      <c r="O60" s="4"/>
      <c r="P60" s="4"/>
      <c r="Q60" s="4"/>
      <c r="R60" s="4"/>
      <c r="S60" s="4"/>
    </row>
    <row r="61" spans="1:19" x14ac:dyDescent="0.25">
      <c r="B61" s="4" t="s">
        <v>187</v>
      </c>
      <c r="C61" s="4"/>
      <c r="D61" s="4"/>
      <c r="E61" s="4"/>
      <c r="F61" s="4"/>
      <c r="G61" s="4"/>
      <c r="H61" s="4"/>
      <c r="I61" s="4"/>
      <c r="J61" s="4"/>
      <c r="K61" s="4"/>
      <c r="L61" s="4"/>
      <c r="M61" s="4"/>
      <c r="N61" s="4"/>
      <c r="O61" s="4"/>
      <c r="P61" s="4"/>
      <c r="Q61" s="4"/>
      <c r="R61" s="4"/>
      <c r="S61" s="4"/>
    </row>
    <row r="62" spans="1:19" x14ac:dyDescent="0.25">
      <c r="B62" s="4" t="s">
        <v>40</v>
      </c>
      <c r="C62" s="4"/>
      <c r="D62" s="4"/>
      <c r="E62" s="4"/>
      <c r="F62" s="4"/>
      <c r="G62" s="4"/>
      <c r="H62" s="4"/>
      <c r="I62" s="4"/>
      <c r="J62" s="4"/>
      <c r="K62" s="4"/>
      <c r="L62" s="4"/>
      <c r="M62" s="4"/>
      <c r="N62" s="4"/>
      <c r="O62" s="4"/>
      <c r="P62" s="4"/>
      <c r="Q62" s="4"/>
      <c r="R62" s="4"/>
      <c r="S62" s="4"/>
    </row>
    <row r="63" spans="1:19" x14ac:dyDescent="0.25">
      <c r="B63" s="4" t="s">
        <v>27</v>
      </c>
      <c r="C63" s="4"/>
      <c r="D63" s="4"/>
      <c r="E63" s="4"/>
      <c r="F63" s="4"/>
      <c r="G63" s="4"/>
      <c r="H63" s="4"/>
      <c r="I63" s="4"/>
      <c r="J63" s="4"/>
      <c r="K63" s="4"/>
      <c r="L63" s="4"/>
      <c r="M63" s="4"/>
      <c r="N63" s="4"/>
      <c r="O63" s="4"/>
      <c r="P63" s="4"/>
      <c r="Q63" s="4"/>
      <c r="R63" s="4"/>
      <c r="S63" s="4"/>
    </row>
    <row r="64" spans="1:19" x14ac:dyDescent="0.25">
      <c r="B64" s="4" t="s">
        <v>16</v>
      </c>
      <c r="C64" s="4"/>
      <c r="D64" s="4"/>
      <c r="E64" s="4"/>
      <c r="F64" s="4"/>
      <c r="G64" s="4"/>
      <c r="H64" s="4"/>
      <c r="I64" s="4"/>
      <c r="J64" s="4"/>
      <c r="K64" s="4"/>
      <c r="L64" s="4"/>
      <c r="M64" s="4"/>
      <c r="N64" s="4"/>
      <c r="O64" s="4"/>
      <c r="P64" s="4"/>
      <c r="Q64" s="4"/>
      <c r="R64" s="4"/>
      <c r="S64" s="4"/>
    </row>
    <row r="65" spans="1:19" x14ac:dyDescent="0.25">
      <c r="B65" s="4"/>
      <c r="C65" s="4"/>
      <c r="D65" s="4"/>
      <c r="E65" s="4"/>
      <c r="F65" s="4"/>
      <c r="G65" s="4"/>
      <c r="H65" s="4"/>
      <c r="I65" s="4"/>
      <c r="J65" s="4"/>
      <c r="K65" s="4"/>
      <c r="L65" s="4"/>
      <c r="M65" s="4"/>
      <c r="N65" s="4"/>
      <c r="O65" s="4"/>
      <c r="P65" s="4"/>
      <c r="Q65" s="4"/>
      <c r="R65" s="4"/>
      <c r="S65" s="4"/>
    </row>
    <row r="66" spans="1:19" x14ac:dyDescent="0.25">
      <c r="A66" s="2">
        <v>9</v>
      </c>
      <c r="B66" s="4" t="s">
        <v>30</v>
      </c>
      <c r="C66" s="4"/>
      <c r="D66" s="4"/>
      <c r="E66" s="4"/>
      <c r="F66" s="4"/>
      <c r="G66" s="4"/>
      <c r="H66" s="4"/>
      <c r="I66" s="4"/>
      <c r="J66" s="4"/>
      <c r="K66" s="4"/>
      <c r="L66" s="4"/>
      <c r="M66" s="98"/>
      <c r="N66" s="4"/>
      <c r="O66" s="4"/>
      <c r="P66" s="4"/>
      <c r="Q66" s="4"/>
      <c r="R66" s="4"/>
      <c r="S66" s="4"/>
    </row>
    <row r="67" spans="1:19" x14ac:dyDescent="0.25">
      <c r="B67" s="4" t="s">
        <v>31</v>
      </c>
      <c r="C67" s="4"/>
      <c r="D67" s="4"/>
      <c r="E67" s="4"/>
      <c r="F67" s="4"/>
      <c r="G67" s="4"/>
      <c r="H67" s="4"/>
      <c r="I67" s="4"/>
      <c r="J67" s="4"/>
      <c r="K67" s="4"/>
      <c r="L67" s="4"/>
      <c r="M67" s="4"/>
      <c r="N67" s="4"/>
      <c r="O67" s="4"/>
      <c r="P67" s="4"/>
      <c r="Q67" s="4"/>
      <c r="R67" s="4"/>
      <c r="S67" s="4"/>
    </row>
    <row r="68" spans="1:19" x14ac:dyDescent="0.25">
      <c r="B68" s="4" t="s">
        <v>23</v>
      </c>
      <c r="C68" s="4"/>
      <c r="D68" s="4"/>
      <c r="E68" s="4"/>
      <c r="F68" s="4"/>
      <c r="G68" s="4"/>
      <c r="H68" s="4"/>
      <c r="I68" s="4"/>
      <c r="J68" s="4"/>
      <c r="K68" s="4"/>
      <c r="L68" s="4"/>
      <c r="M68" s="4"/>
      <c r="N68" s="4"/>
      <c r="O68" s="4"/>
      <c r="P68" s="4"/>
      <c r="Q68" s="4"/>
      <c r="R68" s="4"/>
      <c r="S68" s="4"/>
    </row>
    <row r="69" spans="1:19" x14ac:dyDescent="0.25">
      <c r="B69" s="4" t="s">
        <v>24</v>
      </c>
      <c r="C69" s="4"/>
      <c r="D69" s="4"/>
      <c r="E69" s="4"/>
      <c r="F69" s="4"/>
      <c r="G69" s="4"/>
      <c r="H69" s="4"/>
      <c r="I69" s="4"/>
      <c r="J69" s="4"/>
      <c r="K69" s="4"/>
      <c r="L69" s="4"/>
      <c r="M69" s="4"/>
      <c r="N69" s="4"/>
      <c r="O69" s="4"/>
      <c r="P69" s="4"/>
      <c r="Q69" s="4"/>
      <c r="R69" s="4"/>
      <c r="S69" s="4"/>
    </row>
    <row r="70" spans="1:19" x14ac:dyDescent="0.25">
      <c r="B70" s="4"/>
      <c r="C70" s="4"/>
      <c r="D70" s="4"/>
      <c r="E70" s="4"/>
      <c r="F70" s="4"/>
      <c r="G70" s="4"/>
      <c r="H70" s="4"/>
      <c r="I70" s="4"/>
      <c r="J70" s="4"/>
      <c r="K70" s="4"/>
      <c r="L70" s="4"/>
      <c r="M70" s="4"/>
      <c r="N70" s="4"/>
      <c r="O70" s="4"/>
      <c r="P70" s="4"/>
      <c r="Q70" s="4"/>
      <c r="R70" s="4"/>
      <c r="S70" s="4"/>
    </row>
    <row r="71" spans="1:19" x14ac:dyDescent="0.25">
      <c r="A71" s="2">
        <v>10</v>
      </c>
      <c r="B71" s="4" t="s">
        <v>46</v>
      </c>
      <c r="C71" s="4"/>
      <c r="D71" s="4"/>
      <c r="E71" s="4"/>
      <c r="F71" s="4"/>
      <c r="G71" s="4"/>
      <c r="H71" s="4"/>
      <c r="I71" s="4"/>
      <c r="J71" s="4"/>
      <c r="K71" s="4"/>
      <c r="L71" s="4"/>
      <c r="M71" s="105"/>
      <c r="N71" s="105"/>
      <c r="O71" s="98"/>
      <c r="P71" s="4"/>
      <c r="Q71" s="4"/>
      <c r="R71" s="4"/>
      <c r="S71" s="4"/>
    </row>
    <row r="72" spans="1:19" x14ac:dyDescent="0.25">
      <c r="B72" s="4" t="s">
        <v>33</v>
      </c>
      <c r="C72" s="4"/>
      <c r="D72" s="4"/>
      <c r="E72" s="4"/>
      <c r="F72" s="4"/>
      <c r="G72" s="4"/>
      <c r="H72" s="4"/>
      <c r="I72" s="4"/>
      <c r="J72" s="4"/>
      <c r="K72" s="4"/>
      <c r="L72" s="4"/>
      <c r="M72" s="106"/>
      <c r="N72" s="106"/>
      <c r="O72" s="98"/>
      <c r="P72" s="4"/>
      <c r="Q72" s="4"/>
      <c r="R72" s="4"/>
      <c r="S72" s="4"/>
    </row>
    <row r="73" spans="1:19" x14ac:dyDescent="0.25">
      <c r="B73" s="4" t="s">
        <v>34</v>
      </c>
      <c r="C73" s="4"/>
      <c r="D73" s="4"/>
      <c r="E73" s="4"/>
      <c r="F73" s="4"/>
      <c r="G73" s="4"/>
      <c r="H73" s="4"/>
      <c r="I73" s="4"/>
      <c r="J73" s="4"/>
      <c r="K73" s="4"/>
      <c r="L73" s="4"/>
      <c r="M73" s="98"/>
      <c r="N73" s="98"/>
      <c r="O73" s="119"/>
      <c r="P73" s="4"/>
      <c r="Q73" s="120"/>
      <c r="R73" s="4"/>
      <c r="S73" s="4"/>
    </row>
    <row r="74" spans="1:19" x14ac:dyDescent="0.25">
      <c r="B74" s="4" t="s">
        <v>128</v>
      </c>
      <c r="C74" s="4"/>
      <c r="D74" s="4"/>
      <c r="E74" s="4"/>
      <c r="F74" s="4"/>
      <c r="G74" s="4"/>
      <c r="H74" s="4"/>
      <c r="I74" s="4"/>
      <c r="J74" s="4"/>
      <c r="K74" s="4"/>
      <c r="L74" s="4"/>
      <c r="M74" s="98"/>
      <c r="N74" s="98"/>
      <c r="O74" s="119"/>
      <c r="P74" s="4"/>
      <c r="Q74" s="120"/>
      <c r="R74" s="4"/>
      <c r="S74" s="4"/>
    </row>
    <row r="75" spans="1:19" x14ac:dyDescent="0.25">
      <c r="B75" s="4"/>
      <c r="C75" s="4"/>
      <c r="D75" s="4"/>
      <c r="E75" s="4"/>
      <c r="F75" s="4"/>
      <c r="G75" s="4"/>
      <c r="H75" s="4"/>
      <c r="I75" s="4"/>
      <c r="J75" s="4"/>
      <c r="K75" s="4"/>
      <c r="L75" s="4"/>
      <c r="M75" s="4"/>
      <c r="N75" s="4"/>
      <c r="O75" s="4"/>
      <c r="P75" s="4"/>
      <c r="Q75" s="120"/>
      <c r="R75" s="4"/>
      <c r="S75" s="4"/>
    </row>
    <row r="76" spans="1:19" x14ac:dyDescent="0.25">
      <c r="B76" s="4"/>
      <c r="C76" s="4"/>
      <c r="D76" s="4"/>
      <c r="E76" s="4"/>
      <c r="F76" s="4"/>
      <c r="G76" s="4"/>
      <c r="H76" s="4"/>
      <c r="I76" s="4"/>
      <c r="J76" s="4"/>
      <c r="K76" s="4"/>
      <c r="L76" s="4"/>
      <c r="M76" s="4"/>
      <c r="N76" s="4"/>
      <c r="O76" s="4"/>
      <c r="P76" s="4"/>
      <c r="Q76" s="4"/>
      <c r="R76" s="4"/>
      <c r="S76" s="4"/>
    </row>
    <row r="77" spans="1:19" x14ac:dyDescent="0.25">
      <c r="A77" s="4">
        <v>11</v>
      </c>
      <c r="B77" s="4" t="s">
        <v>15</v>
      </c>
      <c r="C77" s="4"/>
      <c r="D77" s="4"/>
      <c r="E77" s="4"/>
      <c r="F77" s="4"/>
      <c r="G77" s="4"/>
      <c r="H77" s="64"/>
      <c r="I77" s="64"/>
      <c r="J77" s="4"/>
      <c r="K77" s="4"/>
      <c r="L77" s="4"/>
      <c r="M77" s="4"/>
      <c r="N77" s="4"/>
      <c r="O77" s="4"/>
      <c r="P77" s="4"/>
      <c r="Q77" s="4"/>
      <c r="R77" s="4"/>
      <c r="S77" s="4"/>
    </row>
    <row r="78" spans="1:19" x14ac:dyDescent="0.25">
      <c r="B78" s="4" t="s">
        <v>9</v>
      </c>
      <c r="C78" s="4"/>
      <c r="D78" s="4"/>
      <c r="E78" s="4"/>
      <c r="F78" s="4"/>
      <c r="G78" s="4"/>
      <c r="H78" s="64"/>
      <c r="I78" s="64"/>
      <c r="J78" s="4"/>
      <c r="K78" s="4"/>
      <c r="L78" s="4"/>
      <c r="M78" s="4"/>
      <c r="N78" s="4"/>
      <c r="O78" s="4"/>
      <c r="P78" s="4"/>
      <c r="Q78" s="4"/>
      <c r="R78" s="4"/>
      <c r="S78" s="4"/>
    </row>
    <row r="79" spans="1:19" x14ac:dyDescent="0.25">
      <c r="B79" s="4"/>
      <c r="C79" s="4"/>
      <c r="D79" s="4"/>
      <c r="E79" s="4"/>
      <c r="F79" s="4"/>
      <c r="G79" s="4"/>
      <c r="H79" s="64"/>
      <c r="I79" s="64"/>
      <c r="J79" s="4"/>
      <c r="K79" s="4"/>
      <c r="L79" s="4"/>
      <c r="M79" s="4"/>
      <c r="N79" s="4"/>
      <c r="O79" s="4"/>
      <c r="P79" s="4"/>
      <c r="Q79" s="4"/>
      <c r="R79" s="4"/>
      <c r="S79" s="4"/>
    </row>
    <row r="80" spans="1:19" x14ac:dyDescent="0.25">
      <c r="H80" s="58"/>
      <c r="I80" s="58"/>
      <c r="K80" s="4"/>
      <c r="L80" s="4"/>
      <c r="M80" s="4"/>
      <c r="N80" s="4"/>
      <c r="O80" s="4"/>
      <c r="P80" s="4"/>
      <c r="Q80" s="4"/>
      <c r="R80" s="4"/>
      <c r="S80" s="4"/>
    </row>
    <row r="81" spans="1:19" x14ac:dyDescent="0.25">
      <c r="B81" s="109" t="s">
        <v>10</v>
      </c>
      <c r="K81" s="4"/>
      <c r="L81" s="4"/>
      <c r="M81" s="4"/>
      <c r="N81" s="4"/>
      <c r="O81" s="4"/>
      <c r="P81" s="4"/>
      <c r="Q81" s="4"/>
      <c r="R81" s="4"/>
      <c r="S81" s="4"/>
    </row>
    <row r="82" spans="1:19" x14ac:dyDescent="0.25">
      <c r="A82" s="4">
        <v>12</v>
      </c>
      <c r="B82" s="2" t="s">
        <v>141</v>
      </c>
      <c r="K82" s="4"/>
      <c r="L82" s="4"/>
      <c r="M82" s="98"/>
      <c r="N82" s="4"/>
      <c r="O82" s="4"/>
      <c r="P82" s="4"/>
      <c r="Q82" s="4"/>
      <c r="R82" s="4"/>
      <c r="S82" s="4"/>
    </row>
    <row r="83" spans="1:19" x14ac:dyDescent="0.25">
      <c r="B83" s="2" t="s">
        <v>125</v>
      </c>
      <c r="K83" s="4"/>
      <c r="L83" s="4"/>
      <c r="M83" s="98"/>
      <c r="N83" s="4"/>
      <c r="O83" s="4"/>
      <c r="P83" s="4"/>
      <c r="Q83" s="4"/>
      <c r="R83" s="4"/>
      <c r="S83" s="4"/>
    </row>
    <row r="84" spans="1:19" x14ac:dyDescent="0.25">
      <c r="B84" s="2" t="s">
        <v>35</v>
      </c>
      <c r="J84" s="4"/>
      <c r="K84" s="4"/>
      <c r="L84" s="4"/>
      <c r="M84" s="121"/>
      <c r="N84" s="4"/>
      <c r="O84" s="4"/>
      <c r="P84" s="4"/>
      <c r="Q84" s="4"/>
      <c r="R84" s="4"/>
      <c r="S84" s="4"/>
    </row>
    <row r="85" spans="1:19" x14ac:dyDescent="0.25">
      <c r="B85" s="4" t="s">
        <v>36</v>
      </c>
      <c r="C85" s="4"/>
      <c r="D85" s="4"/>
      <c r="E85" s="4"/>
      <c r="F85" s="4"/>
      <c r="G85" s="4"/>
      <c r="H85" s="4"/>
      <c r="I85" s="4"/>
      <c r="J85" s="4"/>
      <c r="K85" s="4"/>
      <c r="L85" s="4"/>
      <c r="M85" s="121"/>
      <c r="N85" s="4"/>
      <c r="O85" s="4"/>
      <c r="P85" s="4"/>
      <c r="Q85" s="4"/>
      <c r="R85" s="4"/>
      <c r="S85" s="4"/>
    </row>
    <row r="86" spans="1:19" x14ac:dyDescent="0.25">
      <c r="B86" s="4" t="s">
        <v>186</v>
      </c>
      <c r="C86" s="4"/>
      <c r="D86" s="4"/>
      <c r="E86" s="4"/>
      <c r="F86" s="4"/>
      <c r="G86" s="4"/>
      <c r="H86" s="4"/>
      <c r="I86" s="4"/>
      <c r="J86" s="4"/>
      <c r="K86" s="4"/>
      <c r="L86" s="4"/>
      <c r="M86" s="122"/>
      <c r="N86" s="4"/>
      <c r="O86" s="4"/>
      <c r="P86" s="4"/>
      <c r="Q86" s="4"/>
      <c r="R86" s="4"/>
      <c r="S86" s="4"/>
    </row>
    <row r="87" spans="1:19" x14ac:dyDescent="0.25">
      <c r="B87" s="4" t="s">
        <v>127</v>
      </c>
      <c r="C87" s="4"/>
      <c r="D87" s="4"/>
      <c r="E87" s="4"/>
      <c r="F87" s="4"/>
      <c r="G87" s="4"/>
      <c r="H87" s="4"/>
      <c r="I87" s="4"/>
      <c r="J87" s="4"/>
      <c r="K87" s="4"/>
      <c r="L87" s="4"/>
      <c r="M87" s="4"/>
      <c r="N87" s="4"/>
      <c r="O87" s="4"/>
      <c r="P87" s="4"/>
      <c r="Q87" s="4"/>
      <c r="R87" s="4"/>
      <c r="S87" s="4"/>
    </row>
    <row r="88" spans="1:19" x14ac:dyDescent="0.25">
      <c r="B88" s="4" t="s">
        <v>63</v>
      </c>
      <c r="C88" s="4"/>
      <c r="D88" s="4"/>
      <c r="E88" s="4"/>
      <c r="F88" s="4"/>
      <c r="G88" s="4"/>
      <c r="H88" s="4"/>
      <c r="I88" s="4"/>
      <c r="K88" s="4"/>
      <c r="L88" s="4"/>
      <c r="M88" s="4"/>
      <c r="N88" s="4"/>
      <c r="O88" s="4"/>
      <c r="P88" s="4"/>
      <c r="Q88" s="4"/>
      <c r="R88" s="4"/>
      <c r="S88" s="4"/>
    </row>
    <row r="89" spans="1:19" x14ac:dyDescent="0.25">
      <c r="B89" s="5" t="s">
        <v>12</v>
      </c>
      <c r="K89" s="4"/>
      <c r="L89" s="4"/>
      <c r="M89" s="4"/>
      <c r="N89" s="4"/>
      <c r="O89" s="4"/>
      <c r="P89" s="4"/>
      <c r="Q89" s="4"/>
      <c r="R89" s="4"/>
      <c r="S89" s="4"/>
    </row>
    <row r="90" spans="1:19" x14ac:dyDescent="0.25">
      <c r="B90" s="2" t="s">
        <v>64</v>
      </c>
    </row>
    <row r="97" spans="3:12" x14ac:dyDescent="0.25">
      <c r="C97" s="4"/>
      <c r="D97" s="4"/>
      <c r="E97" s="4"/>
      <c r="F97" s="4"/>
      <c r="G97" s="4"/>
      <c r="H97" s="4"/>
      <c r="I97" s="4"/>
      <c r="J97" s="4"/>
      <c r="K97" s="4"/>
      <c r="L97" s="4"/>
    </row>
    <row r="98" spans="3:12" x14ac:dyDescent="0.25">
      <c r="C98" s="4"/>
      <c r="D98" s="4"/>
      <c r="E98" s="4"/>
      <c r="F98" s="4"/>
      <c r="G98" s="4"/>
      <c r="H98" s="4"/>
      <c r="I98" s="4"/>
      <c r="J98" s="4"/>
      <c r="K98" s="4"/>
      <c r="L98" s="4"/>
    </row>
    <row r="99" spans="3:12" x14ac:dyDescent="0.25">
      <c r="C99" s="4"/>
      <c r="D99" s="62"/>
      <c r="E99" s="4"/>
      <c r="F99" s="4"/>
      <c r="G99" s="4"/>
      <c r="H99" s="4"/>
      <c r="I99" s="63"/>
      <c r="J99" s="63"/>
      <c r="K99" s="4"/>
      <c r="L99" s="4"/>
    </row>
    <row r="100" spans="3:12" x14ac:dyDescent="0.25">
      <c r="C100" s="4"/>
      <c r="D100" s="4"/>
      <c r="E100" s="4"/>
      <c r="F100" s="4"/>
      <c r="G100" s="4"/>
      <c r="H100" s="4"/>
      <c r="I100" s="64"/>
      <c r="J100" s="64"/>
      <c r="K100" s="4"/>
      <c r="L100" s="4"/>
    </row>
    <row r="101" spans="3:12" ht="17.25" x14ac:dyDescent="0.4">
      <c r="C101" s="4"/>
      <c r="D101" s="4"/>
      <c r="E101" s="4"/>
      <c r="F101" s="4"/>
      <c r="G101" s="4"/>
      <c r="H101" s="4"/>
      <c r="I101" s="65"/>
      <c r="J101" s="65"/>
      <c r="K101" s="4"/>
      <c r="L101" s="4"/>
    </row>
    <row r="102" spans="3:12" ht="17.25" x14ac:dyDescent="0.4">
      <c r="C102" s="4"/>
      <c r="D102" s="4"/>
      <c r="E102" s="4"/>
      <c r="F102" s="4"/>
      <c r="G102" s="4"/>
      <c r="H102" s="4"/>
      <c r="I102" s="66"/>
      <c r="J102" s="66"/>
      <c r="K102" s="4"/>
      <c r="L102" s="4"/>
    </row>
    <row r="103" spans="3:12" x14ac:dyDescent="0.25">
      <c r="C103" s="4"/>
      <c r="D103" s="4"/>
      <c r="E103" s="4"/>
      <c r="F103" s="4"/>
      <c r="G103" s="4"/>
      <c r="H103" s="4"/>
      <c r="I103" s="64"/>
      <c r="J103" s="64"/>
      <c r="K103" s="4"/>
      <c r="L103" s="4"/>
    </row>
    <row r="104" spans="3:12" x14ac:dyDescent="0.25">
      <c r="C104" s="4"/>
      <c r="D104" s="4"/>
      <c r="E104" s="4"/>
      <c r="F104" s="4"/>
      <c r="G104" s="4"/>
      <c r="H104" s="4"/>
      <c r="I104" s="64"/>
      <c r="J104" s="64"/>
      <c r="K104" s="4"/>
      <c r="L104" s="4"/>
    </row>
    <row r="105" spans="3:12" x14ac:dyDescent="0.25">
      <c r="C105" s="4"/>
      <c r="D105" s="4"/>
      <c r="E105" s="4"/>
      <c r="F105" s="4"/>
      <c r="G105" s="4"/>
      <c r="H105" s="4"/>
      <c r="I105" s="64"/>
      <c r="J105" s="64"/>
      <c r="K105" s="4"/>
      <c r="L105" s="4"/>
    </row>
    <row r="106" spans="3:12" x14ac:dyDescent="0.25">
      <c r="C106" s="4"/>
      <c r="D106" s="4"/>
      <c r="E106" s="4"/>
      <c r="F106" s="4"/>
      <c r="G106" s="4"/>
      <c r="H106" s="4"/>
      <c r="I106" s="64"/>
      <c r="J106" s="64"/>
      <c r="K106" s="4"/>
      <c r="L106" s="4"/>
    </row>
    <row r="107" spans="3:12" x14ac:dyDescent="0.25">
      <c r="C107" s="4"/>
      <c r="D107" s="4"/>
      <c r="E107" s="4"/>
      <c r="F107" s="4"/>
      <c r="G107" s="4"/>
      <c r="H107" s="4"/>
      <c r="I107" s="64"/>
      <c r="J107" s="64"/>
      <c r="K107" s="4"/>
      <c r="L107" s="4"/>
    </row>
    <row r="108" spans="3:12" x14ac:dyDescent="0.25">
      <c r="C108" s="4"/>
      <c r="D108" s="4"/>
      <c r="E108" s="4"/>
      <c r="F108" s="4"/>
      <c r="G108" s="4"/>
      <c r="H108" s="4"/>
      <c r="I108" s="64"/>
      <c r="J108" s="64"/>
      <c r="K108" s="4"/>
      <c r="L108" s="4"/>
    </row>
  </sheetData>
  <phoneticPr fontId="16" type="noConversion"/>
  <pageMargins left="0.7" right="0.7" top="0.75" bottom="0.75" header="0.3" footer="0.3"/>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topLeftCell="A23" zoomScale="150" workbookViewId="0">
      <selection activeCell="B20" sqref="B20"/>
    </sheetView>
  </sheetViews>
  <sheetFormatPr defaultColWidth="11.42578125" defaultRowHeight="15" x14ac:dyDescent="0.25"/>
  <cols>
    <col min="1" max="1" width="10.85546875" style="2" customWidth="1"/>
    <col min="2" max="2" width="31" style="2" customWidth="1"/>
    <col min="3" max="3" width="30.85546875" style="2" customWidth="1"/>
    <col min="4" max="4" width="14" style="2" customWidth="1"/>
    <col min="5" max="5" width="16.140625" style="2" customWidth="1"/>
    <col min="6" max="6" width="10.85546875" style="2" customWidth="1"/>
    <col min="7" max="16384" width="11.42578125" style="2"/>
  </cols>
  <sheetData>
    <row r="1" spans="1:5" ht="15.75" x14ac:dyDescent="0.25">
      <c r="A1" s="7">
        <v>42735</v>
      </c>
      <c r="B1" s="134" t="s">
        <v>167</v>
      </c>
      <c r="C1" s="134"/>
      <c r="D1" s="134"/>
      <c r="E1" s="134"/>
    </row>
    <row r="2" spans="1:5" x14ac:dyDescent="0.25">
      <c r="A2" s="7"/>
    </row>
    <row r="3" spans="1:5" x14ac:dyDescent="0.25">
      <c r="A3" s="6" t="s">
        <v>145</v>
      </c>
      <c r="B3" s="133" t="s">
        <v>144</v>
      </c>
      <c r="C3" s="133"/>
      <c r="D3" s="6" t="s">
        <v>142</v>
      </c>
      <c r="E3" s="6" t="s">
        <v>143</v>
      </c>
    </row>
    <row r="4" spans="1:5" x14ac:dyDescent="0.25">
      <c r="D4" s="104"/>
      <c r="E4" s="104"/>
    </row>
    <row r="5" spans="1:5" x14ac:dyDescent="0.25">
      <c r="D5" s="104"/>
      <c r="E5" s="104"/>
    </row>
    <row r="6" spans="1:5" x14ac:dyDescent="0.25">
      <c r="D6" s="104"/>
      <c r="E6" s="104"/>
    </row>
    <row r="7" spans="1:5" x14ac:dyDescent="0.25">
      <c r="D7" s="104"/>
      <c r="E7" s="104"/>
    </row>
    <row r="8" spans="1:5" x14ac:dyDescent="0.25">
      <c r="D8" s="104"/>
      <c r="E8" s="104"/>
    </row>
    <row r="9" spans="1:5" x14ac:dyDescent="0.25">
      <c r="D9" s="104"/>
      <c r="E9" s="104"/>
    </row>
    <row r="10" spans="1:5" x14ac:dyDescent="0.25">
      <c r="D10" s="104"/>
      <c r="E10" s="104"/>
    </row>
    <row r="11" spans="1:5" x14ac:dyDescent="0.25">
      <c r="D11" s="104"/>
      <c r="E11" s="104"/>
    </row>
    <row r="12" spans="1:5" x14ac:dyDescent="0.25">
      <c r="D12" s="104"/>
      <c r="E12" s="104"/>
    </row>
    <row r="13" spans="1:5" x14ac:dyDescent="0.25">
      <c r="D13" s="104"/>
      <c r="E13" s="104"/>
    </row>
    <row r="14" spans="1:5" x14ac:dyDescent="0.25">
      <c r="D14" s="104"/>
      <c r="E14" s="104"/>
    </row>
    <row r="15" spans="1:5" x14ac:dyDescent="0.25">
      <c r="D15" s="104"/>
      <c r="E15" s="104"/>
    </row>
    <row r="16" spans="1:5" x14ac:dyDescent="0.25">
      <c r="D16" s="104"/>
      <c r="E16" s="104"/>
    </row>
    <row r="17" spans="4:7" x14ac:dyDescent="0.25">
      <c r="D17" s="104"/>
      <c r="E17" s="104"/>
    </row>
    <row r="18" spans="4:7" x14ac:dyDescent="0.25">
      <c r="D18" s="104"/>
      <c r="E18" s="104"/>
    </row>
    <row r="19" spans="4:7" x14ac:dyDescent="0.25">
      <c r="D19" s="104"/>
      <c r="E19" s="104"/>
    </row>
    <row r="20" spans="4:7" x14ac:dyDescent="0.25">
      <c r="D20" s="104"/>
      <c r="E20" s="104"/>
    </row>
    <row r="21" spans="4:7" x14ac:dyDescent="0.25">
      <c r="D21" s="104"/>
      <c r="E21" s="104"/>
    </row>
    <row r="22" spans="4:7" x14ac:dyDescent="0.25">
      <c r="D22" s="104"/>
      <c r="E22" s="104"/>
    </row>
    <row r="23" spans="4:7" x14ac:dyDescent="0.25">
      <c r="D23" s="104"/>
      <c r="E23" s="104"/>
    </row>
    <row r="24" spans="4:7" x14ac:dyDescent="0.25">
      <c r="D24" s="104"/>
      <c r="E24" s="104"/>
    </row>
    <row r="25" spans="4:7" x14ac:dyDescent="0.25">
      <c r="D25" s="104"/>
      <c r="E25" s="104"/>
      <c r="G25" s="97"/>
    </row>
    <row r="26" spans="4:7" x14ac:dyDescent="0.25">
      <c r="D26" s="104"/>
      <c r="E26" s="104"/>
    </row>
    <row r="27" spans="4:7" x14ac:dyDescent="0.25">
      <c r="D27" s="104"/>
      <c r="E27" s="104"/>
    </row>
    <row r="28" spans="4:7" x14ac:dyDescent="0.25">
      <c r="D28" s="104"/>
      <c r="E28" s="104"/>
    </row>
    <row r="29" spans="4:7" x14ac:dyDescent="0.25">
      <c r="D29" s="104"/>
      <c r="E29" s="104"/>
    </row>
    <row r="30" spans="4:7" x14ac:dyDescent="0.25">
      <c r="D30" s="104"/>
      <c r="E30" s="104"/>
    </row>
    <row r="31" spans="4:7" x14ac:dyDescent="0.25">
      <c r="D31" s="104"/>
      <c r="E31" s="104"/>
    </row>
    <row r="32" spans="4:7" x14ac:dyDescent="0.25">
      <c r="D32" s="104"/>
      <c r="E32" s="104"/>
    </row>
    <row r="33" spans="4:5" x14ac:dyDescent="0.25">
      <c r="D33" s="104"/>
      <c r="E33" s="104"/>
    </row>
    <row r="34" spans="4:5" x14ac:dyDescent="0.25">
      <c r="D34" s="104"/>
      <c r="E34" s="104"/>
    </row>
    <row r="35" spans="4:5" x14ac:dyDescent="0.25">
      <c r="D35" s="104"/>
      <c r="E35" s="104"/>
    </row>
    <row r="36" spans="4:5" x14ac:dyDescent="0.25">
      <c r="D36" s="104"/>
      <c r="E36" s="104"/>
    </row>
    <row r="37" spans="4:5" x14ac:dyDescent="0.25">
      <c r="D37" s="104"/>
      <c r="E37" s="104"/>
    </row>
    <row r="38" spans="4:5" x14ac:dyDescent="0.25">
      <c r="D38" s="104"/>
      <c r="E38" s="104"/>
    </row>
    <row r="39" spans="4:5" x14ac:dyDescent="0.25">
      <c r="D39" s="104"/>
      <c r="E39" s="104"/>
    </row>
    <row r="40" spans="4:5" x14ac:dyDescent="0.25">
      <c r="D40" s="104"/>
      <c r="E40" s="104"/>
    </row>
    <row r="41" spans="4:5" x14ac:dyDescent="0.25">
      <c r="D41" s="104"/>
      <c r="E41" s="104"/>
    </row>
    <row r="42" spans="4:5" x14ac:dyDescent="0.25">
      <c r="D42" s="104"/>
      <c r="E42" s="104"/>
    </row>
    <row r="43" spans="4:5" x14ac:dyDescent="0.25">
      <c r="D43" s="104"/>
      <c r="E43" s="104"/>
    </row>
    <row r="44" spans="4:5" x14ac:dyDescent="0.25">
      <c r="D44" s="104"/>
      <c r="E44" s="104"/>
    </row>
    <row r="45" spans="4:5" x14ac:dyDescent="0.25">
      <c r="D45" s="104"/>
      <c r="E45" s="104"/>
    </row>
    <row r="46" spans="4:5" x14ac:dyDescent="0.25">
      <c r="D46" s="104"/>
      <c r="E46" s="104"/>
    </row>
    <row r="47" spans="4:5" x14ac:dyDescent="0.25">
      <c r="D47" s="104"/>
      <c r="E47" s="104"/>
    </row>
    <row r="48" spans="4:5" x14ac:dyDescent="0.25">
      <c r="D48" s="104"/>
      <c r="E48" s="104"/>
    </row>
    <row r="49" spans="4:5" x14ac:dyDescent="0.25">
      <c r="D49" s="104"/>
      <c r="E49" s="104"/>
    </row>
    <row r="50" spans="4:5" x14ac:dyDescent="0.25">
      <c r="D50" s="104"/>
    </row>
    <row r="51" spans="4:5" x14ac:dyDescent="0.25">
      <c r="D51" s="104"/>
      <c r="E51" s="104"/>
    </row>
    <row r="52" spans="4:5" x14ac:dyDescent="0.25">
      <c r="D52" s="104"/>
      <c r="E52" s="104"/>
    </row>
    <row r="53" spans="4:5" x14ac:dyDescent="0.25">
      <c r="D53" s="104"/>
      <c r="E53" s="104"/>
    </row>
    <row r="54" spans="4:5" x14ac:dyDescent="0.25">
      <c r="D54" s="104"/>
      <c r="E54" s="104"/>
    </row>
    <row r="55" spans="4:5" x14ac:dyDescent="0.25">
      <c r="D55" s="104"/>
      <c r="E55" s="104"/>
    </row>
    <row r="58" spans="4:5" x14ac:dyDescent="0.25">
      <c r="D58" s="30"/>
    </row>
    <row r="59" spans="4:5" x14ac:dyDescent="0.25">
      <c r="E59" s="30"/>
    </row>
  </sheetData>
  <mergeCells count="2">
    <mergeCell ref="B3:C3"/>
    <mergeCell ref="B1:E1"/>
  </mergeCells>
  <phoneticPr fontId="1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7"/>
  <sheetViews>
    <sheetView topLeftCell="U18" zoomScale="150" zoomScaleNormal="60" zoomScalePageLayoutView="60" workbookViewId="0">
      <selection activeCell="B5" sqref="B5"/>
    </sheetView>
  </sheetViews>
  <sheetFormatPr defaultColWidth="11.42578125" defaultRowHeight="15" x14ac:dyDescent="0.25"/>
  <cols>
    <col min="1" max="1" width="11.42578125" style="2"/>
    <col min="2" max="2" width="13.28515625" style="2" bestFit="1" customWidth="1"/>
    <col min="3" max="3" width="12.7109375" style="2" bestFit="1" customWidth="1"/>
    <col min="4" max="5" width="11.42578125" style="2"/>
    <col min="6" max="6" width="11.85546875" style="2" customWidth="1"/>
    <col min="7" max="7" width="11.140625" style="2" customWidth="1"/>
    <col min="8" max="9" width="11.42578125" style="2"/>
    <col min="10" max="10" width="11.85546875" style="2" bestFit="1" customWidth="1"/>
    <col min="11" max="11" width="13.85546875" style="2" customWidth="1"/>
    <col min="12" max="13" width="11.42578125" style="2"/>
    <col min="14" max="15" width="13.28515625" style="2" bestFit="1" customWidth="1"/>
    <col min="16" max="17" width="11.42578125" style="2"/>
    <col min="18" max="18" width="12.42578125" style="2" customWidth="1"/>
    <col min="19" max="19" width="13.28515625" style="2" bestFit="1" customWidth="1"/>
    <col min="20" max="21" width="11.42578125" style="2"/>
    <col min="22" max="23" width="11.85546875" style="2" bestFit="1" customWidth="1"/>
    <col min="24" max="25" width="11.42578125" style="2"/>
    <col min="26" max="26" width="13.28515625" style="2" customWidth="1"/>
    <col min="27" max="27" width="14.7109375" style="2" customWidth="1"/>
    <col min="28" max="16384" width="11.42578125" style="2"/>
  </cols>
  <sheetData>
    <row r="1" spans="1:24" x14ac:dyDescent="0.25">
      <c r="A1" s="2" t="s">
        <v>37</v>
      </c>
    </row>
    <row r="2" spans="1:24" x14ac:dyDescent="0.25">
      <c r="A2" s="2" t="s">
        <v>56</v>
      </c>
    </row>
    <row r="3" spans="1:24" x14ac:dyDescent="0.25">
      <c r="D3" s="9"/>
      <c r="E3" s="10"/>
      <c r="F3" s="11"/>
      <c r="G3" s="11"/>
      <c r="H3" s="12"/>
      <c r="I3" s="13"/>
      <c r="J3" s="11"/>
      <c r="K3" s="11"/>
      <c r="L3" s="12"/>
      <c r="M3" s="10"/>
      <c r="N3" s="11"/>
      <c r="O3" s="11"/>
      <c r="P3" s="12"/>
      <c r="Q3" s="13"/>
      <c r="R3" s="11"/>
      <c r="S3" s="11"/>
      <c r="T3" s="14"/>
      <c r="U3" s="15"/>
      <c r="V3" s="11"/>
      <c r="W3" s="11"/>
    </row>
    <row r="4" spans="1:24" x14ac:dyDescent="0.25">
      <c r="B4" s="135" t="str">
        <f>'Unadjusted Trial Balance'!A6</f>
        <v>Cash</v>
      </c>
      <c r="C4" s="135"/>
      <c r="D4" s="9"/>
      <c r="E4" s="10"/>
      <c r="F4" s="135" t="str">
        <f>'Unadjusted Trial Balance'!A7</f>
        <v>Accounts receivable</v>
      </c>
      <c r="G4" s="135"/>
      <c r="H4" s="12"/>
      <c r="I4" s="13"/>
      <c r="J4" s="135" t="str">
        <f>'Unadjusted Trial Balance'!A9</f>
        <v>Inventory</v>
      </c>
      <c r="K4" s="135"/>
      <c r="L4" s="12"/>
      <c r="M4" s="10"/>
      <c r="N4" s="135" t="str">
        <f>'Unadjusted Trial Balance'!A11</f>
        <v>Purchases</v>
      </c>
      <c r="O4" s="135"/>
      <c r="P4" s="12"/>
      <c r="Q4" s="13"/>
      <c r="R4" s="135" t="str">
        <f>'Unadjusted Trial Balance'!A12</f>
        <v>Prepaid insurance</v>
      </c>
      <c r="S4" s="135"/>
      <c r="T4" s="14"/>
      <c r="U4" s="10"/>
      <c r="V4" s="135" t="str">
        <f>'Unadjusted Trial Balance'!A13</f>
        <v>Land</v>
      </c>
      <c r="W4" s="135"/>
    </row>
    <row r="5" spans="1:24" x14ac:dyDescent="0.25">
      <c r="A5" s="32" t="s">
        <v>134</v>
      </c>
      <c r="B5" s="16">
        <f>'Unadjusted Trial Balance'!B6</f>
        <v>759444</v>
      </c>
      <c r="C5" s="17"/>
      <c r="D5" s="9"/>
      <c r="E5" s="32" t="s">
        <v>134</v>
      </c>
      <c r="F5" s="19">
        <f>'Unadjusted Trial Balance'!B7</f>
        <v>442120</v>
      </c>
      <c r="G5" s="17"/>
      <c r="H5" s="9"/>
      <c r="I5" s="32" t="s">
        <v>134</v>
      </c>
      <c r="J5" s="19">
        <f>'Unadjusted Trial Balance'!B9</f>
        <v>0</v>
      </c>
      <c r="K5" s="17"/>
      <c r="L5" s="9"/>
      <c r="M5" s="32" t="s">
        <v>134</v>
      </c>
      <c r="N5" s="19">
        <f>'Unadjusted Trial Balance'!B11</f>
        <v>247000</v>
      </c>
      <c r="O5" s="17"/>
      <c r="P5" s="9"/>
      <c r="Q5" s="32" t="s">
        <v>134</v>
      </c>
      <c r="R5" s="19">
        <f>'Unadjusted Trial Balance'!B12</f>
        <v>6750</v>
      </c>
      <c r="S5" s="17"/>
      <c r="T5" s="32"/>
      <c r="U5" s="32" t="s">
        <v>134</v>
      </c>
      <c r="V5" s="19">
        <f>'Unadjusted Trial Balance'!B13</f>
        <v>88000</v>
      </c>
      <c r="W5" s="17"/>
    </row>
    <row r="6" spans="1:24" x14ac:dyDescent="0.25">
      <c r="B6" s="16"/>
      <c r="C6" s="18"/>
      <c r="D6" s="9"/>
      <c r="E6" s="13"/>
      <c r="F6" s="16"/>
      <c r="G6" s="18"/>
      <c r="H6" s="12"/>
      <c r="I6" s="13"/>
      <c r="J6" s="11"/>
      <c r="K6" s="18"/>
      <c r="L6" s="9"/>
      <c r="M6" s="13"/>
      <c r="N6" s="16"/>
      <c r="O6" s="18"/>
      <c r="P6" s="12"/>
      <c r="Q6" s="13"/>
      <c r="R6" s="11"/>
      <c r="S6" s="18"/>
      <c r="T6" s="20"/>
      <c r="U6" s="10"/>
      <c r="V6" s="16"/>
      <c r="W6" s="18"/>
    </row>
    <row r="7" spans="1:24" x14ac:dyDescent="0.25">
      <c r="B7" s="16"/>
      <c r="C7" s="18"/>
      <c r="D7" s="9"/>
      <c r="E7" s="10"/>
      <c r="F7" s="16"/>
      <c r="G7" s="18"/>
      <c r="H7" s="9"/>
      <c r="I7" s="13"/>
      <c r="J7" s="16"/>
      <c r="K7" s="18"/>
      <c r="L7" s="9"/>
      <c r="M7" s="10"/>
      <c r="N7" s="16"/>
      <c r="O7" s="18"/>
      <c r="P7" s="9"/>
      <c r="Q7" s="13"/>
      <c r="R7" s="16"/>
      <c r="S7" s="18"/>
      <c r="T7" s="20"/>
      <c r="U7" s="10"/>
      <c r="V7" s="16"/>
      <c r="W7" s="18"/>
    </row>
    <row r="8" spans="1:24" x14ac:dyDescent="0.25">
      <c r="B8" s="16"/>
      <c r="C8" s="18"/>
      <c r="D8" s="12"/>
      <c r="E8" s="10"/>
      <c r="F8" s="16"/>
      <c r="G8" s="18"/>
      <c r="H8" s="9"/>
      <c r="I8" s="13"/>
      <c r="J8" s="16"/>
      <c r="K8" s="18"/>
      <c r="L8" s="9"/>
      <c r="M8" s="10"/>
      <c r="N8" s="16"/>
      <c r="O8" s="18"/>
      <c r="P8" s="9"/>
      <c r="Q8" s="13"/>
      <c r="R8" s="16"/>
      <c r="S8" s="18"/>
      <c r="T8" s="20"/>
      <c r="U8" s="10"/>
      <c r="V8" s="16"/>
      <c r="W8" s="18"/>
    </row>
    <row r="9" spans="1:24" x14ac:dyDescent="0.25">
      <c r="B9" s="16"/>
      <c r="C9" s="18"/>
      <c r="D9" s="12"/>
      <c r="E9" s="10"/>
      <c r="F9" s="16"/>
      <c r="G9" s="18"/>
      <c r="H9" s="9"/>
      <c r="I9" s="13"/>
      <c r="J9" s="16"/>
      <c r="K9" s="18"/>
      <c r="L9" s="9"/>
      <c r="M9" s="10"/>
      <c r="N9" s="16"/>
      <c r="O9" s="18"/>
      <c r="P9" s="9"/>
      <c r="Q9" s="13"/>
      <c r="R9" s="16"/>
      <c r="S9" s="18"/>
      <c r="T9" s="20"/>
      <c r="U9" s="10"/>
      <c r="V9" s="16"/>
      <c r="W9" s="18"/>
    </row>
    <row r="10" spans="1:24" x14ac:dyDescent="0.25">
      <c r="B10" s="16"/>
      <c r="C10" s="18"/>
      <c r="D10" s="9"/>
      <c r="E10" s="10"/>
      <c r="F10" s="16"/>
      <c r="G10" s="18"/>
      <c r="H10" s="9"/>
      <c r="I10" s="13"/>
      <c r="J10" s="16"/>
      <c r="K10" s="18"/>
      <c r="L10" s="9"/>
      <c r="M10" s="10"/>
      <c r="N10" s="16"/>
      <c r="O10" s="18"/>
      <c r="P10" s="9"/>
      <c r="Q10" s="13"/>
      <c r="R10" s="16"/>
      <c r="S10" s="18"/>
      <c r="T10" s="20"/>
      <c r="U10" s="10"/>
      <c r="V10" s="16"/>
      <c r="W10" s="18"/>
    </row>
    <row r="11" spans="1:24" x14ac:dyDescent="0.25">
      <c r="B11" s="21">
        <f>SUM(B5:B10)-SUM(C5:C10)</f>
        <v>759444</v>
      </c>
      <c r="C11" s="22"/>
      <c r="D11" s="9"/>
      <c r="E11" s="10"/>
      <c r="F11" s="21">
        <f>SUM(F5:F10)-SUM(G5:G10)</f>
        <v>442120</v>
      </c>
      <c r="G11" s="22"/>
      <c r="H11" s="9"/>
      <c r="I11" s="13"/>
      <c r="J11" s="21">
        <f>SUM(J5:J10)-SUM(K5:K10)</f>
        <v>0</v>
      </c>
      <c r="K11" s="22"/>
      <c r="L11" s="9"/>
      <c r="M11" s="10"/>
      <c r="N11" s="21">
        <f>SUM(N5:N10)-SUM(O5:O10)</f>
        <v>247000</v>
      </c>
      <c r="O11" s="22"/>
      <c r="P11" s="9"/>
      <c r="Q11" s="13"/>
      <c r="R11" s="21">
        <f>SUM(R5:R10)-SUM(S5:S10)</f>
        <v>6750</v>
      </c>
      <c r="S11" s="22"/>
      <c r="T11" s="20"/>
      <c r="U11" s="10"/>
      <c r="V11" s="21">
        <f>SUM(V5:V10)-SUM(W5:W10)</f>
        <v>88000</v>
      </c>
      <c r="W11" s="22"/>
    </row>
    <row r="12" spans="1:24" x14ac:dyDescent="0.25">
      <c r="B12" s="28"/>
      <c r="C12" s="25"/>
      <c r="D12" s="9"/>
      <c r="E12" s="10"/>
      <c r="F12" s="11"/>
      <c r="G12" s="11"/>
      <c r="H12" s="12"/>
      <c r="I12" s="13"/>
      <c r="J12" s="11"/>
      <c r="K12" s="11"/>
      <c r="L12" s="12"/>
      <c r="M12" s="10"/>
      <c r="N12" s="11"/>
      <c r="O12" s="11"/>
      <c r="P12" s="12"/>
      <c r="Q12" s="15"/>
      <c r="R12" s="11"/>
      <c r="S12" s="11"/>
      <c r="T12" s="23"/>
      <c r="U12" s="15"/>
      <c r="V12" s="11"/>
      <c r="W12" s="11"/>
    </row>
    <row r="13" spans="1:24" x14ac:dyDescent="0.25">
      <c r="B13" s="28"/>
      <c r="C13" s="25"/>
      <c r="D13" s="9"/>
      <c r="E13" s="10"/>
      <c r="F13" s="11"/>
      <c r="G13" s="11"/>
      <c r="H13" s="12"/>
      <c r="I13" s="13"/>
      <c r="J13" s="11"/>
      <c r="K13" s="11"/>
      <c r="L13" s="12"/>
      <c r="M13" s="10"/>
      <c r="N13" s="11"/>
      <c r="O13" s="11"/>
      <c r="P13" s="12"/>
      <c r="Q13" s="15"/>
      <c r="R13" s="11"/>
      <c r="S13" s="11"/>
      <c r="T13" s="23"/>
      <c r="U13" s="15"/>
      <c r="V13" s="11"/>
      <c r="W13" s="11"/>
    </row>
    <row r="14" spans="1:24" ht="27.75" customHeight="1" x14ac:dyDescent="0.25">
      <c r="B14" s="137"/>
      <c r="C14" s="137"/>
      <c r="D14" s="9"/>
      <c r="E14" s="86"/>
      <c r="F14" s="137"/>
      <c r="G14" s="137"/>
      <c r="H14" s="9"/>
      <c r="I14" s="13"/>
      <c r="J14" s="136" t="str">
        <f>'Unadjusted Trial Balance'!A8</f>
        <v>Allowance for doubtful accounts</v>
      </c>
      <c r="K14" s="136"/>
      <c r="L14" s="12"/>
      <c r="M14" s="10"/>
      <c r="N14" s="138" t="str">
        <f>'Unadjusted Trial Balance'!A10</f>
        <v>Allowance to Reduce Inventory to NRV</v>
      </c>
      <c r="O14" s="138"/>
      <c r="P14" s="12"/>
      <c r="Q14" s="15"/>
      <c r="R14" s="135" t="str">
        <f>'Unadjusted Trial Balance'!A23</f>
        <v>Bonds Payable</v>
      </c>
      <c r="S14" s="135"/>
      <c r="T14" s="12"/>
      <c r="U14" s="10"/>
      <c r="V14" s="136" t="str">
        <f>'Unadjusted Trial Balance'!A24</f>
        <v>Premium on Bonds Payable</v>
      </c>
      <c r="W14" s="136"/>
    </row>
    <row r="15" spans="1:24" x14ac:dyDescent="0.25">
      <c r="A15" s="32"/>
      <c r="B15" s="28"/>
      <c r="C15" s="25"/>
      <c r="D15" s="9"/>
      <c r="E15" s="87"/>
      <c r="F15" s="28"/>
      <c r="G15" s="25"/>
      <c r="H15" s="9"/>
      <c r="I15" s="32"/>
      <c r="J15" s="19"/>
      <c r="K15" s="17">
        <f>'Unadjusted Trial Balance'!C8</f>
        <v>0</v>
      </c>
      <c r="L15" s="41" t="s">
        <v>93</v>
      </c>
      <c r="M15" s="32"/>
      <c r="N15" s="90"/>
      <c r="O15" s="91">
        <f>'Unadjusted Trial Balance'!C10</f>
        <v>0</v>
      </c>
      <c r="P15" s="41" t="s">
        <v>171</v>
      </c>
      <c r="Q15" s="15"/>
      <c r="R15" s="19"/>
      <c r="S15" s="17">
        <f>'Unadjusted Trial Balance'!C23</f>
        <v>700000</v>
      </c>
      <c r="T15" s="41" t="s">
        <v>134</v>
      </c>
      <c r="U15" s="32"/>
      <c r="V15" s="103"/>
      <c r="W15" s="25">
        <f>'Unadjusted Trial Balance'!C24</f>
        <v>56774</v>
      </c>
      <c r="X15" s="2" t="s">
        <v>182</v>
      </c>
    </row>
    <row r="16" spans="1:24" x14ac:dyDescent="0.25">
      <c r="B16" s="28"/>
      <c r="C16" s="25"/>
      <c r="D16" s="9"/>
      <c r="E16" s="88"/>
      <c r="F16" s="28"/>
      <c r="G16" s="25"/>
      <c r="H16" s="9"/>
      <c r="I16" s="13"/>
      <c r="J16" s="11"/>
      <c r="K16" s="18"/>
      <c r="L16" s="12"/>
      <c r="M16" s="13"/>
      <c r="N16" s="92"/>
      <c r="O16" s="93"/>
      <c r="P16" s="12"/>
      <c r="Q16" s="15"/>
      <c r="R16" s="16"/>
      <c r="S16" s="18"/>
      <c r="T16" s="12"/>
      <c r="U16" s="13"/>
      <c r="V16" s="16"/>
      <c r="W16" s="18"/>
    </row>
    <row r="17" spans="1:25" x14ac:dyDescent="0.25">
      <c r="B17" s="28"/>
      <c r="C17" s="25"/>
      <c r="D17" s="9"/>
      <c r="E17" s="86"/>
      <c r="F17" s="28"/>
      <c r="G17" s="25"/>
      <c r="H17" s="9"/>
      <c r="I17" s="13"/>
      <c r="J17" s="16"/>
      <c r="K17" s="18"/>
      <c r="L17" s="12"/>
      <c r="M17" s="10"/>
      <c r="N17" s="94"/>
      <c r="O17" s="93"/>
      <c r="P17" s="12"/>
      <c r="Q17" s="15"/>
      <c r="R17" s="16"/>
      <c r="S17" s="18"/>
      <c r="T17" s="12"/>
      <c r="U17" s="10"/>
      <c r="V17" s="16"/>
      <c r="W17" s="18"/>
    </row>
    <row r="18" spans="1:25" x14ac:dyDescent="0.25">
      <c r="B18" s="28"/>
      <c r="C18" s="25"/>
      <c r="D18" s="9"/>
      <c r="E18" s="86"/>
      <c r="F18" s="28"/>
      <c r="G18" s="25"/>
      <c r="H18" s="9"/>
      <c r="I18" s="13"/>
      <c r="J18" s="16"/>
      <c r="K18" s="18"/>
      <c r="L18" s="12"/>
      <c r="M18" s="10"/>
      <c r="N18" s="94"/>
      <c r="O18" s="93"/>
      <c r="P18" s="12"/>
      <c r="Q18" s="15"/>
      <c r="R18" s="16"/>
      <c r="S18" s="18"/>
      <c r="T18" s="12"/>
      <c r="U18" s="10"/>
      <c r="V18" s="16"/>
      <c r="W18" s="18"/>
    </row>
    <row r="19" spans="1:25" x14ac:dyDescent="0.25">
      <c r="B19" s="28"/>
      <c r="C19" s="25"/>
      <c r="D19" s="9"/>
      <c r="E19" s="86"/>
      <c r="F19" s="28"/>
      <c r="G19" s="25"/>
      <c r="H19" s="9"/>
      <c r="I19" s="13"/>
      <c r="J19" s="16"/>
      <c r="K19" s="18"/>
      <c r="L19" s="12"/>
      <c r="M19" s="10"/>
      <c r="N19" s="94"/>
      <c r="O19" s="93"/>
      <c r="P19" s="12"/>
      <c r="Q19" s="15"/>
      <c r="R19" s="16"/>
      <c r="S19" s="18"/>
      <c r="T19" s="12"/>
      <c r="U19" s="10"/>
      <c r="V19" s="16"/>
      <c r="W19" s="18"/>
    </row>
    <row r="20" spans="1:25" x14ac:dyDescent="0.25">
      <c r="B20" s="28"/>
      <c r="C20" s="25"/>
      <c r="D20" s="9"/>
      <c r="E20" s="86"/>
      <c r="F20" s="28"/>
      <c r="G20" s="25"/>
      <c r="H20" s="9"/>
      <c r="I20" s="13"/>
      <c r="J20" s="16"/>
      <c r="K20" s="18"/>
      <c r="L20" s="12"/>
      <c r="M20" s="10"/>
      <c r="N20" s="94"/>
      <c r="O20" s="93"/>
      <c r="P20" s="12"/>
      <c r="Q20" s="15"/>
      <c r="R20" s="21"/>
      <c r="S20" s="22">
        <f>SUM(S15:S19)-SUM(R15:R19)</f>
        <v>700000</v>
      </c>
      <c r="T20" s="12"/>
      <c r="U20" s="10"/>
      <c r="V20" s="16"/>
      <c r="W20" s="18"/>
    </row>
    <row r="21" spans="1:25" x14ac:dyDescent="0.25">
      <c r="B21" s="25"/>
      <c r="C21" s="25"/>
      <c r="D21" s="9"/>
      <c r="E21" s="86"/>
      <c r="F21" s="25"/>
      <c r="G21" s="25"/>
      <c r="H21" s="9"/>
      <c r="I21" s="13"/>
      <c r="J21" s="21"/>
      <c r="K21" s="22">
        <f>SUM(K15:K20)-SUM(J15:J20)</f>
        <v>0</v>
      </c>
      <c r="L21" s="12"/>
      <c r="M21" s="10"/>
      <c r="N21" s="95"/>
      <c r="O21" s="96">
        <f>SUM(O15:O20)-SUM(N15:N20)</f>
        <v>0</v>
      </c>
      <c r="P21" s="12"/>
      <c r="Q21" s="15"/>
      <c r="R21" s="11"/>
      <c r="S21" s="11"/>
      <c r="T21" s="23"/>
      <c r="U21" s="10"/>
      <c r="V21" s="21"/>
      <c r="W21" s="22">
        <f>SUM(W15:W20)-SUM(V15:V20)</f>
        <v>56774</v>
      </c>
    </row>
    <row r="22" spans="1:25" x14ac:dyDescent="0.25">
      <c r="B22" s="25"/>
      <c r="C22" s="25"/>
      <c r="D22" s="23"/>
      <c r="E22" s="23"/>
      <c r="F22" s="11"/>
      <c r="G22" s="11"/>
      <c r="H22" s="12"/>
      <c r="I22" s="13"/>
      <c r="J22" s="11"/>
      <c r="K22" s="11"/>
      <c r="L22" s="12"/>
      <c r="M22" s="10"/>
      <c r="N22" s="11"/>
      <c r="O22" s="11"/>
      <c r="P22" s="12"/>
      <c r="Q22" s="12"/>
      <c r="R22" s="11"/>
      <c r="S22" s="11"/>
      <c r="T22" s="24"/>
      <c r="U22" s="15"/>
      <c r="V22" s="11"/>
      <c r="W22" s="11"/>
    </row>
    <row r="23" spans="1:25" ht="45" customHeight="1" x14ac:dyDescent="0.25">
      <c r="B23" s="135" t="str">
        <f>'Unadjusted Trial Balance'!A14</f>
        <v>Building</v>
      </c>
      <c r="C23" s="135"/>
      <c r="D23" s="12"/>
      <c r="E23" s="23"/>
      <c r="F23" s="136" t="str">
        <f>'Unadjusted Trial Balance'!A15</f>
        <v>Accumulated depreciation: building</v>
      </c>
      <c r="G23" s="136"/>
      <c r="H23" s="12"/>
      <c r="I23" s="13"/>
      <c r="J23" s="135" t="str">
        <f>'Unadjusted Trial Balance'!A16</f>
        <v>Equipment</v>
      </c>
      <c r="K23" s="135"/>
      <c r="L23" s="12"/>
      <c r="M23" s="10"/>
      <c r="N23" s="136" t="str">
        <f>'Unadjusted Trial Balance'!A17</f>
        <v>Accumulated depreciation: equipment</v>
      </c>
      <c r="O23" s="136"/>
      <c r="P23" s="12"/>
      <c r="Q23" s="12"/>
      <c r="R23" s="136" t="str">
        <f>'Unadjusted Trial Balance'!A18</f>
        <v>Patent</v>
      </c>
      <c r="S23" s="136"/>
      <c r="T23" s="12"/>
      <c r="U23" s="14"/>
      <c r="V23" s="135" t="str">
        <f>'Unadjusted Trial Balance'!A19</f>
        <v>Accounts payable</v>
      </c>
      <c r="W23" s="135"/>
      <c r="X23" s="12"/>
      <c r="Y23" s="15"/>
    </row>
    <row r="24" spans="1:25" x14ac:dyDescent="0.25">
      <c r="A24" s="32" t="s">
        <v>134</v>
      </c>
      <c r="B24" s="19">
        <f>'Unadjusted Trial Balance'!B14</f>
        <v>37500</v>
      </c>
      <c r="C24" s="17"/>
      <c r="D24" s="12"/>
      <c r="E24" s="23"/>
      <c r="F24" s="19"/>
      <c r="G24" s="17">
        <f>'Unadjusted Trial Balance'!C15</f>
        <v>1150</v>
      </c>
      <c r="H24" s="41" t="s">
        <v>134</v>
      </c>
      <c r="I24" s="32" t="s">
        <v>134</v>
      </c>
      <c r="J24" s="19">
        <f>'Unadjusted Trial Balance'!B16</f>
        <v>21600</v>
      </c>
      <c r="K24" s="17"/>
      <c r="L24" s="12"/>
      <c r="M24" s="10"/>
      <c r="N24" s="19"/>
      <c r="O24" s="17">
        <f>'Unadjusted Trial Balance'!C17</f>
        <v>9000</v>
      </c>
      <c r="P24" s="41" t="s">
        <v>134</v>
      </c>
      <c r="Q24" s="32" t="s">
        <v>134</v>
      </c>
      <c r="R24" s="19">
        <f>'Unadjusted Trial Balance'!B18</f>
        <v>50000</v>
      </c>
      <c r="S24" s="17"/>
      <c r="T24" s="32"/>
      <c r="U24" s="14"/>
      <c r="V24" s="19"/>
      <c r="W24" s="17">
        <f>'Unadjusted Trial Balance'!C19</f>
        <v>88851</v>
      </c>
      <c r="X24" s="41" t="s">
        <v>134</v>
      </c>
      <c r="Y24" s="15"/>
    </row>
    <row r="25" spans="1:25" x14ac:dyDescent="0.25">
      <c r="B25" s="16"/>
      <c r="C25" s="18"/>
      <c r="D25" s="12"/>
      <c r="E25" s="23"/>
      <c r="F25" s="16"/>
      <c r="G25" s="18"/>
      <c r="H25" s="12"/>
      <c r="I25" s="13"/>
      <c r="J25" s="16"/>
      <c r="K25" s="18"/>
      <c r="L25" s="12"/>
      <c r="M25" s="10"/>
      <c r="N25" s="16"/>
      <c r="O25" s="18"/>
      <c r="P25" s="12"/>
      <c r="Q25" s="12"/>
      <c r="R25" s="16"/>
      <c r="S25" s="18"/>
      <c r="T25" s="12"/>
      <c r="U25" s="14"/>
      <c r="V25" s="16"/>
      <c r="W25" s="18"/>
      <c r="X25" s="12"/>
      <c r="Y25" s="15"/>
    </row>
    <row r="26" spans="1:25" x14ac:dyDescent="0.25">
      <c r="B26" s="16"/>
      <c r="C26" s="18"/>
      <c r="D26" s="12"/>
      <c r="E26" s="23"/>
      <c r="F26" s="16"/>
      <c r="G26" s="18"/>
      <c r="H26" s="12"/>
      <c r="I26" s="11"/>
      <c r="J26" s="11"/>
      <c r="K26" s="18"/>
      <c r="L26" s="12"/>
      <c r="M26" s="10"/>
      <c r="N26" s="16"/>
      <c r="O26" s="18"/>
      <c r="P26" s="12"/>
      <c r="Q26" s="12"/>
      <c r="R26" s="16"/>
      <c r="S26" s="18"/>
      <c r="T26" s="12"/>
      <c r="U26" s="14"/>
      <c r="V26" s="16"/>
      <c r="W26" s="18"/>
      <c r="X26" s="12"/>
      <c r="Y26" s="15"/>
    </row>
    <row r="27" spans="1:25" x14ac:dyDescent="0.25">
      <c r="B27" s="16"/>
      <c r="C27" s="18"/>
      <c r="D27" s="12"/>
      <c r="E27" s="23"/>
      <c r="F27" s="16"/>
      <c r="G27" s="18"/>
      <c r="H27" s="12"/>
      <c r="I27" s="13"/>
      <c r="J27" s="16"/>
      <c r="K27" s="18"/>
      <c r="L27" s="12"/>
      <c r="M27" s="10"/>
      <c r="N27" s="16"/>
      <c r="O27" s="18"/>
      <c r="P27" s="12"/>
      <c r="Q27" s="12"/>
      <c r="R27" s="16"/>
      <c r="S27" s="18"/>
      <c r="T27" s="12"/>
      <c r="U27" s="14"/>
      <c r="V27" s="16"/>
      <c r="W27" s="18"/>
      <c r="X27" s="12"/>
      <c r="Y27" s="15"/>
    </row>
    <row r="28" spans="1:25" x14ac:dyDescent="0.25">
      <c r="B28" s="16"/>
      <c r="C28" s="18"/>
      <c r="D28" s="12"/>
      <c r="E28" s="23"/>
      <c r="F28" s="16"/>
      <c r="G28" s="18"/>
      <c r="H28" s="12"/>
      <c r="I28" s="13"/>
      <c r="J28" s="16"/>
      <c r="K28" s="18"/>
      <c r="L28" s="12"/>
      <c r="M28" s="10"/>
      <c r="N28" s="16"/>
      <c r="O28" s="18"/>
      <c r="P28" s="12"/>
      <c r="Q28" s="12"/>
      <c r="R28" s="16"/>
      <c r="S28" s="18"/>
      <c r="T28" s="12"/>
      <c r="U28" s="14"/>
      <c r="V28" s="16"/>
      <c r="W28" s="18"/>
      <c r="X28" s="12"/>
      <c r="Y28" s="15"/>
    </row>
    <row r="29" spans="1:25" x14ac:dyDescent="0.25">
      <c r="B29" s="21">
        <f>SUM(B23:B28)-SUM(C23:C28)</f>
        <v>37500</v>
      </c>
      <c r="C29" s="22"/>
      <c r="D29" s="12"/>
      <c r="E29" s="23"/>
      <c r="F29" s="21"/>
      <c r="G29" s="22">
        <f>SUM(G24:G28)-SUM(F24:F28)</f>
        <v>1150</v>
      </c>
      <c r="H29" s="12"/>
      <c r="I29" s="13"/>
      <c r="J29" s="21">
        <f>SUM(J23:J28)-SUM(K23:K28)</f>
        <v>21600</v>
      </c>
      <c r="K29" s="22"/>
      <c r="L29" s="12"/>
      <c r="M29" s="10"/>
      <c r="N29" s="21"/>
      <c r="O29" s="22">
        <f>SUM(O24:O28)-SUM(N24:N28)</f>
        <v>9000</v>
      </c>
      <c r="P29" s="12"/>
      <c r="Q29" s="12"/>
      <c r="R29" s="21">
        <f>SUM(R24:R28)-SUM(S24:S28)</f>
        <v>50000</v>
      </c>
      <c r="S29" s="22"/>
      <c r="T29" s="12"/>
      <c r="U29" s="14"/>
      <c r="V29" s="21"/>
      <c r="W29" s="22">
        <f>SUM(W24:W28)-SUM(V24:V28)</f>
        <v>88851</v>
      </c>
      <c r="X29" s="12"/>
      <c r="Y29" s="15"/>
    </row>
    <row r="30" spans="1:25" x14ac:dyDescent="0.25">
      <c r="B30" s="11"/>
      <c r="C30" s="11"/>
      <c r="D30" s="12"/>
      <c r="E30" s="23"/>
      <c r="F30" s="11"/>
      <c r="G30" s="11"/>
      <c r="H30" s="12"/>
      <c r="I30" s="10"/>
      <c r="J30" s="11"/>
      <c r="K30" s="11"/>
      <c r="L30" s="12"/>
      <c r="M30" s="13"/>
      <c r="N30" s="11"/>
      <c r="O30" s="11"/>
      <c r="P30" s="12"/>
      <c r="Q30" s="13"/>
      <c r="R30" s="25"/>
      <c r="S30" s="25"/>
      <c r="T30" s="12"/>
      <c r="U30" s="15"/>
      <c r="V30" s="11"/>
      <c r="W30" s="11"/>
    </row>
    <row r="31" spans="1:25" x14ac:dyDescent="0.25">
      <c r="B31" s="11"/>
      <c r="C31" s="11"/>
      <c r="D31" s="12"/>
      <c r="E31" s="10"/>
      <c r="F31" s="11"/>
      <c r="G31" s="11"/>
      <c r="H31" s="12"/>
      <c r="I31" s="13"/>
      <c r="J31" s="11"/>
      <c r="K31" s="11"/>
      <c r="L31" s="12"/>
      <c r="M31" s="10"/>
      <c r="N31" s="11"/>
      <c r="O31" s="11"/>
      <c r="P31" s="12"/>
      <c r="Q31" s="15"/>
      <c r="R31" s="11"/>
      <c r="S31" s="11"/>
      <c r="T31" s="23"/>
      <c r="U31" s="15"/>
      <c r="V31" s="11"/>
      <c r="W31" s="11"/>
    </row>
    <row r="32" spans="1:25" x14ac:dyDescent="0.25">
      <c r="B32" s="11"/>
      <c r="C32" s="11"/>
      <c r="D32" s="12"/>
      <c r="E32" s="10"/>
      <c r="F32" s="11"/>
      <c r="G32" s="11"/>
      <c r="H32" s="12"/>
      <c r="I32" s="13"/>
      <c r="J32" s="11"/>
      <c r="K32" s="11"/>
      <c r="L32" s="12"/>
      <c r="M32" s="10"/>
      <c r="N32" s="11"/>
      <c r="O32" s="11"/>
      <c r="P32" s="12"/>
      <c r="Q32" s="23"/>
      <c r="R32" s="25"/>
      <c r="S32" s="11"/>
      <c r="T32" s="24"/>
      <c r="U32" s="15"/>
      <c r="V32" s="11"/>
      <c r="W32" s="11"/>
    </row>
    <row r="33" spans="2:28" ht="30" customHeight="1" x14ac:dyDescent="0.25">
      <c r="B33" s="135" t="str">
        <f>'Unadjusted Trial Balance'!A20</f>
        <v>Notes payable</v>
      </c>
      <c r="C33" s="135"/>
      <c r="F33" s="135" t="str">
        <f>'Unadjusted Trial Balance'!A21</f>
        <v>Income taxes payable</v>
      </c>
      <c r="G33" s="135"/>
      <c r="H33" s="12"/>
      <c r="I33" s="23"/>
      <c r="J33" s="135" t="str">
        <f>'Unadjusted Trial Balance'!A22</f>
        <v>Unearned rent revenue</v>
      </c>
      <c r="K33" s="135"/>
      <c r="L33" s="12"/>
      <c r="M33" s="13"/>
      <c r="N33" s="135" t="str">
        <f>'Unadjusted Trial Balance'!A25</f>
        <v>Common stock</v>
      </c>
      <c r="O33" s="135"/>
      <c r="P33" s="12"/>
      <c r="Q33" s="10"/>
      <c r="R33" s="135" t="str">
        <f>'Unadjusted Trial Balance'!A27</f>
        <v>Retained earnings</v>
      </c>
      <c r="S33" s="135"/>
      <c r="T33" s="12"/>
      <c r="U33" s="10"/>
      <c r="V33" s="135" t="str">
        <f>'Unadjusted Trial Balance'!A29</f>
        <v>Dividends</v>
      </c>
      <c r="W33" s="135"/>
      <c r="X33" s="12"/>
      <c r="Y33" s="10"/>
      <c r="Z33" s="136" t="str">
        <f>'Unadjusted Trial Balance'!A26</f>
        <v>PIC In Excess of Par-Common Stock</v>
      </c>
      <c r="AA33" s="136"/>
      <c r="AB33" s="12"/>
    </row>
    <row r="34" spans="2:28" x14ac:dyDescent="0.25">
      <c r="B34" s="19"/>
      <c r="C34" s="17">
        <v>40000</v>
      </c>
      <c r="D34" s="41" t="s">
        <v>134</v>
      </c>
      <c r="F34" s="26"/>
      <c r="G34" s="17">
        <f>'Unadjusted Trial Balance'!C21</f>
        <v>99000</v>
      </c>
      <c r="H34" s="41" t="s">
        <v>134</v>
      </c>
      <c r="I34" s="23"/>
      <c r="J34" s="19"/>
      <c r="K34" s="17">
        <f>'Unadjusted Trial Balance'!C22</f>
        <v>13500</v>
      </c>
      <c r="L34" s="41" t="s">
        <v>134</v>
      </c>
      <c r="M34" s="13"/>
      <c r="N34" s="19"/>
      <c r="O34" s="17">
        <f>'Unadjusted Trial Balance'!C25</f>
        <v>125000</v>
      </c>
      <c r="P34" s="41" t="s">
        <v>134</v>
      </c>
      <c r="Q34" s="10"/>
      <c r="R34" s="19"/>
      <c r="S34" s="17">
        <f>'Unadjusted Trial Balance'!C27</f>
        <v>0</v>
      </c>
      <c r="T34" s="41" t="s">
        <v>134</v>
      </c>
      <c r="U34" s="32" t="s">
        <v>134</v>
      </c>
      <c r="V34" s="26">
        <f>'Unadjusted Trial Balance'!B29</f>
        <v>28000</v>
      </c>
      <c r="W34" s="17"/>
      <c r="X34" s="12"/>
      <c r="Y34" s="10"/>
      <c r="Z34" s="19"/>
      <c r="AA34" s="17">
        <f>'Unadjusted Trial Balance'!C26</f>
        <v>40000</v>
      </c>
      <c r="AB34" s="41" t="s">
        <v>134</v>
      </c>
    </row>
    <row r="35" spans="2:28" x14ac:dyDescent="0.25">
      <c r="B35" s="16"/>
      <c r="C35" s="18"/>
      <c r="F35" s="16"/>
      <c r="G35" s="18"/>
      <c r="H35" s="12"/>
      <c r="I35" s="23"/>
      <c r="J35" s="16"/>
      <c r="K35" s="18"/>
      <c r="L35" s="12"/>
      <c r="M35" s="13"/>
      <c r="N35" s="16"/>
      <c r="O35" s="18"/>
      <c r="P35" s="12"/>
      <c r="Q35" s="10"/>
      <c r="R35" s="16"/>
      <c r="S35" s="18"/>
      <c r="T35" s="12"/>
      <c r="U35" s="10"/>
      <c r="V35" s="16"/>
      <c r="W35" s="18"/>
      <c r="X35" s="12"/>
      <c r="Y35" s="10"/>
      <c r="Z35" s="16"/>
      <c r="AA35" s="18"/>
      <c r="AB35" s="12"/>
    </row>
    <row r="36" spans="2:28" x14ac:dyDescent="0.25">
      <c r="B36" s="16"/>
      <c r="C36" s="18"/>
      <c r="F36" s="16"/>
      <c r="G36" s="18"/>
      <c r="H36" s="12"/>
      <c r="I36" s="23"/>
      <c r="J36" s="16"/>
      <c r="K36" s="18"/>
      <c r="L36" s="12"/>
      <c r="M36" s="13"/>
      <c r="N36" s="16"/>
      <c r="O36" s="18"/>
      <c r="P36" s="12"/>
      <c r="Q36" s="10"/>
      <c r="R36" s="16"/>
      <c r="S36" s="18"/>
      <c r="T36" s="12"/>
      <c r="U36" s="10"/>
      <c r="V36" s="16"/>
      <c r="W36" s="18"/>
      <c r="X36" s="12"/>
      <c r="Y36" s="10"/>
      <c r="Z36" s="16"/>
      <c r="AA36" s="18"/>
      <c r="AB36" s="12"/>
    </row>
    <row r="37" spans="2:28" x14ac:dyDescent="0.25">
      <c r="B37" s="16"/>
      <c r="C37" s="18"/>
      <c r="F37" s="16"/>
      <c r="G37" s="18"/>
      <c r="H37" s="12"/>
      <c r="I37" s="23"/>
      <c r="J37" s="16"/>
      <c r="K37" s="18"/>
      <c r="L37" s="12"/>
      <c r="M37" s="13"/>
      <c r="N37" s="16"/>
      <c r="O37" s="18"/>
      <c r="P37" s="12"/>
      <c r="Q37" s="10"/>
      <c r="R37" s="16"/>
      <c r="S37" s="18"/>
      <c r="T37" s="12"/>
      <c r="U37" s="10"/>
      <c r="V37" s="16"/>
      <c r="W37" s="18"/>
      <c r="X37" s="12"/>
      <c r="Y37" s="10"/>
      <c r="Z37" s="16"/>
      <c r="AA37" s="18"/>
      <c r="AB37" s="12"/>
    </row>
    <row r="38" spans="2:28" x14ac:dyDescent="0.25">
      <c r="B38" s="16"/>
      <c r="C38" s="18"/>
      <c r="F38" s="16"/>
      <c r="G38" s="18"/>
      <c r="H38" s="12"/>
      <c r="I38" s="23"/>
      <c r="J38" s="16"/>
      <c r="K38" s="18"/>
      <c r="L38" s="12"/>
      <c r="M38" s="13"/>
      <c r="N38" s="16"/>
      <c r="O38" s="18"/>
      <c r="P38" s="12"/>
      <c r="Q38" s="10"/>
      <c r="R38" s="16"/>
      <c r="S38" s="18"/>
      <c r="T38" s="12"/>
      <c r="U38" s="23"/>
      <c r="V38" s="11"/>
      <c r="W38" s="18"/>
      <c r="X38" s="12"/>
      <c r="Y38" s="10"/>
      <c r="Z38" s="16"/>
      <c r="AA38" s="18"/>
      <c r="AB38" s="12"/>
    </row>
    <row r="39" spans="2:28" x14ac:dyDescent="0.25">
      <c r="B39" s="21"/>
      <c r="C39" s="22">
        <f>SUM(C34:C38)-SUM(B34:B38)</f>
        <v>40000</v>
      </c>
      <c r="F39" s="16"/>
      <c r="G39" s="18"/>
      <c r="H39" s="12"/>
      <c r="I39" s="23"/>
      <c r="J39" s="16"/>
      <c r="K39" s="18"/>
      <c r="L39" s="12"/>
      <c r="M39" s="13"/>
      <c r="N39" s="16"/>
      <c r="O39" s="18"/>
      <c r="P39" s="12"/>
      <c r="Q39" s="10"/>
      <c r="R39" s="16"/>
      <c r="S39" s="18"/>
      <c r="T39" s="12"/>
      <c r="U39" s="10"/>
      <c r="V39" s="16"/>
      <c r="W39" s="18"/>
      <c r="X39" s="12"/>
      <c r="Y39" s="10"/>
      <c r="Z39" s="16"/>
      <c r="AA39" s="18"/>
      <c r="AB39" s="12"/>
    </row>
    <row r="40" spans="2:28" x14ac:dyDescent="0.25">
      <c r="F40" s="16"/>
      <c r="G40" s="18"/>
      <c r="H40" s="12"/>
      <c r="I40" s="23"/>
      <c r="J40" s="16"/>
      <c r="K40" s="18"/>
      <c r="L40" s="12"/>
      <c r="M40" s="13"/>
      <c r="N40" s="16"/>
      <c r="O40" s="18"/>
      <c r="P40" s="12"/>
      <c r="Q40" s="10"/>
      <c r="R40" s="16"/>
      <c r="S40" s="18"/>
      <c r="T40" s="12"/>
      <c r="U40" s="10"/>
      <c r="V40" s="16"/>
      <c r="W40" s="18"/>
      <c r="X40" s="12"/>
      <c r="Y40" s="10"/>
      <c r="Z40" s="16"/>
      <c r="AA40" s="18"/>
      <c r="AB40" s="12"/>
    </row>
    <row r="41" spans="2:28" x14ac:dyDescent="0.25">
      <c r="F41" s="21"/>
      <c r="G41" s="22">
        <f>SUM(G34:G40)-SUM(F34:F40)</f>
        <v>99000</v>
      </c>
      <c r="H41" s="24"/>
      <c r="I41" s="23"/>
      <c r="J41" s="21"/>
      <c r="K41" s="22">
        <f>SUM(K34:K40)-SUM(J34:J40)</f>
        <v>13500</v>
      </c>
      <c r="L41" s="12"/>
      <c r="M41" s="13"/>
      <c r="N41" s="21"/>
      <c r="O41" s="27">
        <f>SUM(O34:O40)-SUM(N34:N40)</f>
        <v>125000</v>
      </c>
      <c r="P41" s="12"/>
      <c r="Q41" s="10"/>
      <c r="R41" s="21"/>
      <c r="S41" s="27">
        <f>SUM(S34:S40)-SUM(R34:R40)</f>
        <v>0</v>
      </c>
      <c r="T41" s="12"/>
      <c r="U41" s="10"/>
      <c r="V41" s="21">
        <f>SUM(V34:V40)-SUM(W34:W40)</f>
        <v>28000</v>
      </c>
      <c r="W41" s="22"/>
      <c r="X41" s="12"/>
      <c r="Y41" s="10"/>
      <c r="Z41" s="21"/>
      <c r="AA41" s="22">
        <f>SUM(AA34:AA40)-SUM(Z34:Z40)</f>
        <v>40000</v>
      </c>
      <c r="AB41" s="12"/>
    </row>
    <row r="45" spans="2:28" x14ac:dyDescent="0.25">
      <c r="B45" s="135" t="str">
        <f>'Unadjusted Trial Balance'!A30</f>
        <v>Sales Revenue</v>
      </c>
      <c r="C45" s="135"/>
      <c r="F45" s="135" t="str">
        <f>'Unadjusted Trial Balance'!A31</f>
        <v>Advertising expense</v>
      </c>
      <c r="G45" s="135"/>
      <c r="H45" s="12"/>
      <c r="I45" s="23"/>
      <c r="J45" s="135" t="str">
        <f>'Unadjusted Trial Balance'!A32</f>
        <v>Wages expense</v>
      </c>
      <c r="K45" s="135"/>
      <c r="L45" s="12"/>
      <c r="M45" s="13"/>
      <c r="N45" s="135" t="str">
        <f>'Unadjusted Trial Balance'!A33</f>
        <v>Office expense</v>
      </c>
      <c r="O45" s="135"/>
      <c r="P45" s="12"/>
      <c r="Q45" s="10"/>
      <c r="R45" s="135" t="str">
        <f>'Unadjusted Trial Balance'!A34</f>
        <v>Depreciation expense</v>
      </c>
      <c r="S45" s="135"/>
      <c r="T45" s="12"/>
      <c r="U45" s="10"/>
      <c r="V45" s="135" t="str">
        <f>'Unadjusted Trial Balance'!A35</f>
        <v>Utilities expense</v>
      </c>
      <c r="W45" s="135"/>
      <c r="X45" s="12"/>
      <c r="Z45" s="135" t="str">
        <f>'Unadjusted Trial Balance'!A28</f>
        <v>Treasury stock</v>
      </c>
      <c r="AA45" s="135"/>
      <c r="AB45" s="12"/>
    </row>
    <row r="46" spans="2:28" x14ac:dyDescent="0.25">
      <c r="B46" s="19"/>
      <c r="C46" s="17">
        <f>'Unadjusted Trial Balance'!C30</f>
        <v>790000</v>
      </c>
      <c r="D46" s="41" t="s">
        <v>134</v>
      </c>
      <c r="E46" s="32" t="s">
        <v>134</v>
      </c>
      <c r="F46" s="26">
        <f>'Unadjusted Trial Balance'!B31</f>
        <v>9240</v>
      </c>
      <c r="G46" s="17"/>
      <c r="H46" s="12"/>
      <c r="I46" s="32" t="s">
        <v>134</v>
      </c>
      <c r="J46" s="19">
        <f>'Unadjusted Trial Balance'!B32</f>
        <v>62150</v>
      </c>
      <c r="K46" s="17"/>
      <c r="L46" s="12"/>
      <c r="M46" s="32" t="s">
        <v>134</v>
      </c>
      <c r="N46" s="19">
        <f>'Unadjusted Trial Balance'!B33</f>
        <v>28500</v>
      </c>
      <c r="O46" s="17"/>
      <c r="P46" s="12"/>
      <c r="Q46" s="32" t="s">
        <v>134</v>
      </c>
      <c r="R46" s="19">
        <f>'Unadjusted Trial Balance'!B34</f>
        <v>10150</v>
      </c>
      <c r="S46" s="17"/>
      <c r="T46" s="12"/>
      <c r="U46" s="32" t="s">
        <v>134</v>
      </c>
      <c r="V46" s="26">
        <f>'Unadjusted Trial Balance'!B35</f>
        <v>33571</v>
      </c>
      <c r="W46" s="17"/>
      <c r="X46" s="12"/>
      <c r="Y46" s="32" t="s">
        <v>93</v>
      </c>
      <c r="Z46" s="19">
        <f>'Unadjusted Trial Balance'!B28</f>
        <v>20000</v>
      </c>
      <c r="AA46" s="17"/>
      <c r="AB46" s="41"/>
    </row>
    <row r="47" spans="2:28" x14ac:dyDescent="0.25">
      <c r="B47" s="16"/>
      <c r="C47" s="18"/>
      <c r="F47" s="16"/>
      <c r="G47" s="18"/>
      <c r="H47" s="12"/>
      <c r="I47" s="23"/>
      <c r="J47" s="16"/>
      <c r="K47" s="18"/>
      <c r="L47" s="12"/>
      <c r="M47" s="13"/>
      <c r="N47" s="16"/>
      <c r="O47" s="18"/>
      <c r="P47" s="12"/>
      <c r="Q47" s="10"/>
      <c r="R47" s="16"/>
      <c r="S47" s="18"/>
      <c r="T47" s="12"/>
      <c r="U47" s="10"/>
      <c r="V47" s="16"/>
      <c r="W47" s="18"/>
      <c r="X47" s="12"/>
      <c r="Z47" s="16"/>
      <c r="AA47" s="18"/>
      <c r="AB47" s="12"/>
    </row>
    <row r="48" spans="2:28" x14ac:dyDescent="0.25">
      <c r="B48" s="16"/>
      <c r="C48" s="18"/>
      <c r="F48" s="16"/>
      <c r="G48" s="18"/>
      <c r="H48" s="12"/>
      <c r="I48" s="23"/>
      <c r="J48" s="16"/>
      <c r="K48" s="18"/>
      <c r="L48" s="12"/>
      <c r="M48" s="13"/>
      <c r="N48" s="16"/>
      <c r="O48" s="18"/>
      <c r="P48" s="12"/>
      <c r="Q48" s="10"/>
      <c r="R48" s="16"/>
      <c r="S48" s="18"/>
      <c r="T48" s="12"/>
      <c r="U48" s="10"/>
      <c r="V48" s="16"/>
      <c r="W48" s="18"/>
      <c r="X48" s="12"/>
      <c r="Z48" s="16"/>
      <c r="AA48" s="18"/>
      <c r="AB48" s="12"/>
    </row>
    <row r="49" spans="1:28" x14ac:dyDescent="0.25">
      <c r="B49" s="16"/>
      <c r="C49" s="18"/>
      <c r="F49" s="16"/>
      <c r="G49" s="18"/>
      <c r="H49" s="12"/>
      <c r="I49" s="23"/>
      <c r="J49" s="16"/>
      <c r="K49" s="18"/>
      <c r="L49" s="12"/>
      <c r="M49" s="13"/>
      <c r="N49" s="16"/>
      <c r="O49" s="18"/>
      <c r="P49" s="12"/>
      <c r="Q49" s="10"/>
      <c r="R49" s="16"/>
      <c r="S49" s="18"/>
      <c r="T49" s="12"/>
      <c r="U49" s="10"/>
      <c r="V49" s="16"/>
      <c r="W49" s="18"/>
      <c r="X49" s="12"/>
      <c r="Z49" s="16"/>
      <c r="AA49" s="18"/>
      <c r="AB49" s="12"/>
    </row>
    <row r="50" spans="1:28" x14ac:dyDescent="0.25">
      <c r="B50" s="16"/>
      <c r="C50" s="18"/>
      <c r="F50" s="16"/>
      <c r="G50" s="18"/>
      <c r="H50" s="12"/>
      <c r="I50" s="23"/>
      <c r="J50" s="16"/>
      <c r="K50" s="18"/>
      <c r="L50" s="12"/>
      <c r="M50" s="13"/>
      <c r="N50" s="16"/>
      <c r="O50" s="18"/>
      <c r="P50" s="12"/>
      <c r="Q50" s="10"/>
      <c r="R50" s="16"/>
      <c r="S50" s="18"/>
      <c r="T50" s="12"/>
      <c r="U50" s="23"/>
      <c r="V50" s="11"/>
      <c r="W50" s="18"/>
      <c r="X50" s="12"/>
      <c r="Z50" s="16"/>
      <c r="AA50" s="18"/>
      <c r="AB50" s="12"/>
    </row>
    <row r="51" spans="1:28" x14ac:dyDescent="0.25">
      <c r="B51" s="16"/>
      <c r="C51" s="18"/>
      <c r="F51" s="16"/>
      <c r="G51" s="18"/>
      <c r="H51" s="12"/>
      <c r="I51" s="23"/>
      <c r="J51" s="16"/>
      <c r="K51" s="18"/>
      <c r="L51" s="12"/>
      <c r="M51" s="13"/>
      <c r="N51" s="16"/>
      <c r="O51" s="18"/>
      <c r="P51" s="12"/>
      <c r="Q51" s="10"/>
      <c r="R51" s="16"/>
      <c r="S51" s="18"/>
      <c r="T51" s="12"/>
      <c r="U51" s="10"/>
      <c r="V51" s="16"/>
      <c r="W51" s="18"/>
      <c r="X51" s="12"/>
      <c r="Z51" s="16"/>
      <c r="AA51" s="18"/>
      <c r="AB51" s="12"/>
    </row>
    <row r="52" spans="1:28" x14ac:dyDescent="0.25">
      <c r="B52" s="16"/>
      <c r="C52" s="18"/>
      <c r="F52" s="16"/>
      <c r="G52" s="18"/>
      <c r="H52" s="12"/>
      <c r="I52" s="23"/>
      <c r="J52" s="16"/>
      <c r="K52" s="18"/>
      <c r="L52" s="12"/>
      <c r="M52" s="13"/>
      <c r="N52" s="16"/>
      <c r="O52" s="18"/>
      <c r="P52" s="12"/>
      <c r="Q52" s="10"/>
      <c r="R52" s="16"/>
      <c r="S52" s="18"/>
      <c r="T52" s="12"/>
      <c r="U52" s="10"/>
      <c r="V52" s="16"/>
      <c r="W52" s="18"/>
      <c r="X52" s="12"/>
      <c r="Z52" s="16"/>
      <c r="AA52" s="18"/>
      <c r="AB52" s="12"/>
    </row>
    <row r="53" spans="1:28" x14ac:dyDescent="0.25">
      <c r="B53" s="21"/>
      <c r="C53" s="22">
        <f>SUM(C46:C52)-SUM(B46:B52)</f>
        <v>790000</v>
      </c>
      <c r="F53" s="21">
        <f>SUM(F46:F52)-SUM(G46:G52)</f>
        <v>9240</v>
      </c>
      <c r="G53" s="22"/>
      <c r="H53" s="24"/>
      <c r="I53" s="23"/>
      <c r="J53" s="21">
        <f>SUM(J46:J52)-SUM(K46:K52)</f>
        <v>62150</v>
      </c>
      <c r="K53" s="22"/>
      <c r="L53" s="12"/>
      <c r="M53" s="13"/>
      <c r="N53" s="21">
        <f>SUM(N46:N52)-SUM(O46:O52)</f>
        <v>28500</v>
      </c>
      <c r="O53" s="27"/>
      <c r="P53" s="12"/>
      <c r="Q53" s="10"/>
      <c r="R53" s="21">
        <f>SUM(R46:R52)-SUM(S46:S52)</f>
        <v>10150</v>
      </c>
      <c r="S53" s="22"/>
      <c r="T53" s="12"/>
      <c r="U53" s="10"/>
      <c r="V53" s="21">
        <f>SUM(V46:V52)-SUM(W46:W52)</f>
        <v>33571</v>
      </c>
      <c r="W53" s="22"/>
      <c r="X53" s="12"/>
      <c r="Z53" s="21">
        <f>SUM(Z46:Z52)-SUM(AA46:AA52)</f>
        <v>20000</v>
      </c>
      <c r="AA53" s="27"/>
      <c r="AB53" s="12"/>
    </row>
    <row r="55" spans="1:28" x14ac:dyDescent="0.25">
      <c r="I55" s="29"/>
      <c r="J55" s="29"/>
      <c r="K55" s="29"/>
      <c r="L55" s="29"/>
      <c r="M55" s="29"/>
      <c r="N55" s="29"/>
      <c r="O55" s="29"/>
      <c r="P55" s="29"/>
      <c r="Q55" s="29"/>
      <c r="R55" s="29"/>
      <c r="S55" s="29"/>
      <c r="T55" s="29"/>
      <c r="U55" s="29"/>
      <c r="V55" s="29"/>
      <c r="W55" s="29"/>
      <c r="X55" s="29"/>
      <c r="Y55" s="29"/>
      <c r="Z55" s="29"/>
      <c r="AA55" s="29"/>
    </row>
    <row r="56" spans="1:28" x14ac:dyDescent="0.25">
      <c r="I56" s="33" t="s">
        <v>67</v>
      </c>
    </row>
    <row r="57" spans="1:28" x14ac:dyDescent="0.25">
      <c r="A57" s="10"/>
      <c r="B57" s="135" t="str">
        <f>'Unadjusted Trial Balance'!A36</f>
        <v>Insurance expense</v>
      </c>
      <c r="C57" s="135"/>
      <c r="D57" s="39"/>
      <c r="F57" s="135" t="str">
        <f>'Unadjusted Trial Balance'!A37</f>
        <v>Income taxes expense</v>
      </c>
      <c r="G57" s="135"/>
      <c r="I57" s="33"/>
      <c r="J57" s="135"/>
      <c r="K57" s="135"/>
      <c r="N57" s="135"/>
      <c r="O57" s="135"/>
      <c r="R57" s="135"/>
      <c r="S57" s="135"/>
      <c r="V57" s="135"/>
      <c r="W57" s="135"/>
      <c r="Z57" s="135"/>
      <c r="AA57" s="135"/>
    </row>
    <row r="58" spans="1:28" x14ac:dyDescent="0.25">
      <c r="A58" s="32" t="s">
        <v>134</v>
      </c>
      <c r="B58" s="19">
        <f>'Unadjusted Trial Balance'!B36</f>
        <v>20250</v>
      </c>
      <c r="C58" s="17"/>
      <c r="D58" s="25"/>
      <c r="E58" s="32" t="s">
        <v>134</v>
      </c>
      <c r="F58" s="19">
        <f>'Unadjusted Trial Balance'!B37</f>
        <v>99000</v>
      </c>
      <c r="G58" s="17"/>
      <c r="I58" s="33"/>
      <c r="J58" s="19"/>
      <c r="K58" s="17"/>
      <c r="N58" s="19"/>
      <c r="O58" s="17"/>
      <c r="R58" s="19"/>
      <c r="S58" s="17"/>
      <c r="V58" s="19"/>
      <c r="W58" s="17"/>
      <c r="Y58" s="32"/>
      <c r="Z58" s="19"/>
      <c r="AA58" s="17"/>
    </row>
    <row r="59" spans="1:28" x14ac:dyDescent="0.25">
      <c r="A59" s="10"/>
      <c r="B59" s="16"/>
      <c r="C59" s="18"/>
      <c r="D59" s="25"/>
      <c r="F59" s="16"/>
      <c r="G59" s="18"/>
      <c r="I59" s="33"/>
      <c r="J59" s="16"/>
      <c r="K59" s="18"/>
      <c r="N59" s="16"/>
      <c r="O59" s="18"/>
      <c r="R59" s="16"/>
      <c r="S59" s="18"/>
      <c r="V59" s="16"/>
      <c r="W59" s="18"/>
      <c r="Z59" s="16"/>
      <c r="AA59" s="18"/>
    </row>
    <row r="60" spans="1:28" x14ac:dyDescent="0.25">
      <c r="A60" s="10"/>
      <c r="B60" s="16"/>
      <c r="C60" s="18"/>
      <c r="D60" s="25"/>
      <c r="F60" s="16"/>
      <c r="G60" s="18"/>
      <c r="I60" s="33"/>
      <c r="J60" s="16"/>
      <c r="K60" s="18"/>
      <c r="N60" s="16"/>
      <c r="O60" s="18"/>
      <c r="R60" s="16"/>
      <c r="S60" s="18"/>
      <c r="V60" s="16"/>
      <c r="W60" s="18"/>
      <c r="Z60" s="16"/>
      <c r="AA60" s="18"/>
    </row>
    <row r="61" spans="1:28" x14ac:dyDescent="0.25">
      <c r="A61" s="10"/>
      <c r="B61" s="16"/>
      <c r="C61" s="18"/>
      <c r="D61" s="25"/>
      <c r="F61" s="16"/>
      <c r="G61" s="18"/>
      <c r="I61" s="33"/>
      <c r="J61" s="16"/>
      <c r="K61" s="18"/>
      <c r="N61" s="16"/>
      <c r="O61" s="18"/>
      <c r="R61" s="16"/>
      <c r="S61" s="18"/>
      <c r="V61" s="16"/>
      <c r="W61" s="18"/>
      <c r="Z61" s="16"/>
      <c r="AA61" s="18"/>
    </row>
    <row r="62" spans="1:28" x14ac:dyDescent="0.25">
      <c r="A62" s="10"/>
      <c r="B62" s="16"/>
      <c r="C62" s="18"/>
      <c r="D62" s="25"/>
      <c r="F62" s="16"/>
      <c r="G62" s="18"/>
      <c r="I62" s="33"/>
      <c r="J62" s="16"/>
      <c r="K62" s="18"/>
      <c r="N62" s="16"/>
      <c r="O62" s="18"/>
      <c r="R62" s="16"/>
      <c r="S62" s="18"/>
      <c r="V62" s="16"/>
      <c r="W62" s="18"/>
      <c r="Z62" s="16"/>
      <c r="AA62" s="18"/>
    </row>
    <row r="63" spans="1:28" x14ac:dyDescent="0.25">
      <c r="A63" s="10"/>
      <c r="B63" s="16"/>
      <c r="C63" s="18"/>
      <c r="D63" s="25"/>
      <c r="F63" s="16"/>
      <c r="G63" s="18"/>
      <c r="I63" s="33"/>
      <c r="J63" s="16"/>
      <c r="K63" s="18"/>
      <c r="N63" s="16"/>
      <c r="O63" s="18"/>
      <c r="R63" s="16"/>
      <c r="S63" s="18"/>
      <c r="V63" s="16"/>
      <c r="W63" s="18"/>
      <c r="Z63" s="16"/>
      <c r="AA63" s="18"/>
    </row>
    <row r="64" spans="1:28" x14ac:dyDescent="0.25">
      <c r="A64" s="10"/>
      <c r="B64" s="16"/>
      <c r="C64" s="18"/>
      <c r="D64" s="25"/>
      <c r="F64" s="16"/>
      <c r="G64" s="18"/>
      <c r="I64" s="33"/>
      <c r="J64" s="16"/>
      <c r="K64" s="18"/>
      <c r="N64" s="16"/>
      <c r="O64" s="18"/>
      <c r="R64" s="16"/>
      <c r="S64" s="18"/>
      <c r="V64" s="16"/>
      <c r="W64" s="18"/>
      <c r="Z64" s="16"/>
      <c r="AA64" s="18"/>
    </row>
    <row r="65" spans="1:27" x14ac:dyDescent="0.25">
      <c r="A65" s="10"/>
      <c r="B65" s="21">
        <f>SUM(B58:B64)-SUM(C58:C64)</f>
        <v>20250</v>
      </c>
      <c r="C65" s="22"/>
      <c r="D65" s="25"/>
      <c r="F65" s="21">
        <f>SUM(F58:F64)-SUM(G58:G64)</f>
        <v>99000</v>
      </c>
      <c r="G65" s="22"/>
      <c r="I65" s="33"/>
      <c r="J65" s="21"/>
      <c r="K65" s="22"/>
      <c r="N65" s="21"/>
      <c r="O65" s="22"/>
      <c r="R65" s="21"/>
      <c r="S65" s="22"/>
      <c r="V65" s="21"/>
      <c r="W65" s="22"/>
      <c r="Z65" s="21"/>
      <c r="AA65" s="22"/>
    </row>
    <row r="66" spans="1:27" x14ac:dyDescent="0.25">
      <c r="H66" s="40"/>
    </row>
    <row r="67" spans="1:27" x14ac:dyDescent="0.25">
      <c r="A67" s="29"/>
      <c r="B67" s="29"/>
      <c r="C67" s="29"/>
      <c r="D67" s="29"/>
      <c r="E67" s="29"/>
      <c r="F67" s="29"/>
      <c r="G67" s="29"/>
      <c r="H67" s="36"/>
    </row>
    <row r="69" spans="1:27" x14ac:dyDescent="0.25">
      <c r="B69" s="135"/>
      <c r="C69" s="135"/>
      <c r="F69" s="135"/>
      <c r="G69" s="135"/>
      <c r="J69" s="139"/>
      <c r="K69" s="139"/>
      <c r="N69" s="135"/>
      <c r="O69" s="135"/>
      <c r="R69" s="135"/>
      <c r="S69" s="135"/>
    </row>
    <row r="70" spans="1:27" x14ac:dyDescent="0.25">
      <c r="B70" s="19"/>
      <c r="C70" s="17"/>
      <c r="F70" s="19"/>
      <c r="G70" s="17"/>
      <c r="J70" s="90"/>
      <c r="K70" s="91"/>
      <c r="M70" s="32"/>
      <c r="N70" s="19"/>
      <c r="O70" s="17"/>
      <c r="R70" s="19"/>
      <c r="S70" s="17"/>
    </row>
    <row r="71" spans="1:27" x14ac:dyDescent="0.25">
      <c r="B71" s="16"/>
      <c r="C71" s="18"/>
      <c r="F71" s="16"/>
      <c r="G71" s="18"/>
      <c r="J71" s="94"/>
      <c r="K71" s="93"/>
      <c r="N71" s="16"/>
      <c r="O71" s="18"/>
      <c r="R71" s="16"/>
      <c r="S71" s="18"/>
    </row>
    <row r="72" spans="1:27" x14ac:dyDescent="0.25">
      <c r="B72" s="16"/>
      <c r="C72" s="18"/>
      <c r="F72" s="16"/>
      <c r="G72" s="18"/>
      <c r="J72" s="94"/>
      <c r="K72" s="93"/>
      <c r="N72" s="16"/>
      <c r="O72" s="18"/>
      <c r="R72" s="16"/>
      <c r="S72" s="18"/>
    </row>
    <row r="73" spans="1:27" x14ac:dyDescent="0.25">
      <c r="B73" s="16"/>
      <c r="C73" s="18"/>
      <c r="F73" s="16"/>
      <c r="G73" s="18"/>
      <c r="J73" s="94"/>
      <c r="K73" s="93"/>
      <c r="N73" s="16"/>
      <c r="O73" s="18"/>
      <c r="R73" s="16"/>
      <c r="S73" s="18"/>
    </row>
    <row r="74" spans="1:27" x14ac:dyDescent="0.25">
      <c r="B74" s="16"/>
      <c r="C74" s="18"/>
      <c r="F74" s="16"/>
      <c r="G74" s="18"/>
      <c r="J74" s="94"/>
      <c r="K74" s="93"/>
      <c r="N74" s="16"/>
      <c r="O74" s="18"/>
      <c r="R74" s="16"/>
      <c r="S74" s="18"/>
    </row>
    <row r="75" spans="1:27" x14ac:dyDescent="0.25">
      <c r="B75" s="16"/>
      <c r="C75" s="18"/>
      <c r="F75" s="16"/>
      <c r="G75" s="18"/>
      <c r="J75" s="94"/>
      <c r="K75" s="93"/>
      <c r="N75" s="16"/>
      <c r="O75" s="18"/>
      <c r="R75" s="16"/>
      <c r="S75" s="18"/>
    </row>
    <row r="76" spans="1:27" x14ac:dyDescent="0.25">
      <c r="B76" s="16"/>
      <c r="C76" s="18"/>
      <c r="F76" s="16"/>
      <c r="G76" s="18"/>
      <c r="J76" s="94"/>
      <c r="K76" s="93"/>
      <c r="N76" s="16"/>
      <c r="O76" s="18"/>
      <c r="R76" s="16"/>
      <c r="S76" s="18"/>
    </row>
    <row r="77" spans="1:27" x14ac:dyDescent="0.25">
      <c r="B77" s="21"/>
      <c r="C77" s="22"/>
      <c r="F77" s="21"/>
      <c r="G77" s="22"/>
      <c r="J77" s="95"/>
      <c r="K77" s="96"/>
      <c r="N77" s="21"/>
      <c r="O77" s="22"/>
      <c r="R77" s="21"/>
      <c r="S77" s="22"/>
    </row>
  </sheetData>
  <mergeCells count="44">
    <mergeCell ref="Z33:AA33"/>
    <mergeCell ref="Z45:AA45"/>
    <mergeCell ref="Z57:AA57"/>
    <mergeCell ref="J69:K69"/>
    <mergeCell ref="N69:O69"/>
    <mergeCell ref="R69:S69"/>
    <mergeCell ref="R57:S57"/>
    <mergeCell ref="V57:W57"/>
    <mergeCell ref="R33:S33"/>
    <mergeCell ref="V33:W33"/>
    <mergeCell ref="V45:W45"/>
    <mergeCell ref="N57:O57"/>
    <mergeCell ref="V23:W23"/>
    <mergeCell ref="V14:W14"/>
    <mergeCell ref="B4:C4"/>
    <mergeCell ref="F4:G4"/>
    <mergeCell ref="J4:K4"/>
    <mergeCell ref="V4:W4"/>
    <mergeCell ref="N4:O4"/>
    <mergeCell ref="R4:S4"/>
    <mergeCell ref="B14:C14"/>
    <mergeCell ref="F14:G14"/>
    <mergeCell ref="J14:K14"/>
    <mergeCell ref="N14:O14"/>
    <mergeCell ref="R14:S14"/>
    <mergeCell ref="B33:C33"/>
    <mergeCell ref="R23:S23"/>
    <mergeCell ref="F33:G33"/>
    <mergeCell ref="J33:K33"/>
    <mergeCell ref="N33:O33"/>
    <mergeCell ref="B23:C23"/>
    <mergeCell ref="F23:G23"/>
    <mergeCell ref="J23:K23"/>
    <mergeCell ref="N23:O23"/>
    <mergeCell ref="B45:C45"/>
    <mergeCell ref="F45:G45"/>
    <mergeCell ref="J45:K45"/>
    <mergeCell ref="N45:O45"/>
    <mergeCell ref="R45:S45"/>
    <mergeCell ref="B69:C69"/>
    <mergeCell ref="F69:G69"/>
    <mergeCell ref="B57:C57"/>
    <mergeCell ref="F57:G57"/>
    <mergeCell ref="J57:K57"/>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zoomScale="150" zoomScaleNormal="150" zoomScalePageLayoutView="150" workbookViewId="0">
      <selection activeCell="B35" sqref="B35"/>
    </sheetView>
  </sheetViews>
  <sheetFormatPr defaultColWidth="11.42578125" defaultRowHeight="15" x14ac:dyDescent="0.25"/>
  <cols>
    <col min="1" max="1" width="35.42578125" style="2" customWidth="1"/>
    <col min="2" max="2" width="15.42578125" style="2" customWidth="1"/>
    <col min="3" max="3" width="14.85546875" style="2" customWidth="1"/>
    <col min="4" max="4" width="11.42578125" style="2"/>
    <col min="5" max="5" width="9.42578125" style="2" bestFit="1" customWidth="1"/>
    <col min="6" max="16384" width="11.42578125" style="2"/>
  </cols>
  <sheetData>
    <row r="1" spans="1:5" x14ac:dyDescent="0.25">
      <c r="A1" s="131" t="s">
        <v>153</v>
      </c>
      <c r="B1" s="131"/>
      <c r="C1" s="131"/>
    </row>
    <row r="2" spans="1:5" x14ac:dyDescent="0.25">
      <c r="A2" s="131" t="s">
        <v>124</v>
      </c>
      <c r="B2" s="131"/>
      <c r="C2" s="131"/>
    </row>
    <row r="3" spans="1:5" x14ac:dyDescent="0.25">
      <c r="A3" s="132" t="s">
        <v>38</v>
      </c>
      <c r="B3" s="132"/>
      <c r="C3" s="132"/>
    </row>
    <row r="4" spans="1:5" x14ac:dyDescent="0.25">
      <c r="A4" s="56"/>
      <c r="B4" s="56"/>
      <c r="C4" s="56"/>
    </row>
    <row r="5" spans="1:5" x14ac:dyDescent="0.25">
      <c r="A5"/>
      <c r="B5" s="32" t="s">
        <v>90</v>
      </c>
      <c r="C5" s="32" t="s">
        <v>89</v>
      </c>
    </row>
    <row r="6" spans="1:5" x14ac:dyDescent="0.25">
      <c r="A6" s="89"/>
      <c r="B6" s="125"/>
      <c r="C6" s="125"/>
      <c r="E6" s="31"/>
    </row>
    <row r="7" spans="1:5" x14ac:dyDescent="0.25">
      <c r="A7" s="89"/>
      <c r="B7" s="67"/>
      <c r="C7" s="67"/>
      <c r="E7" s="31"/>
    </row>
    <row r="8" spans="1:5" x14ac:dyDescent="0.25">
      <c r="A8" s="61"/>
      <c r="B8" s="67"/>
      <c r="C8" s="67"/>
      <c r="E8" s="31"/>
    </row>
    <row r="9" spans="1:5" x14ac:dyDescent="0.25">
      <c r="A9" s="89"/>
      <c r="B9" s="67"/>
      <c r="C9" s="67"/>
      <c r="E9" s="31"/>
    </row>
    <row r="10" spans="1:5" x14ac:dyDescent="0.25">
      <c r="A10" s="61"/>
      <c r="B10" s="67"/>
      <c r="C10" s="67"/>
      <c r="E10" s="31"/>
    </row>
    <row r="11" spans="1:5" x14ac:dyDescent="0.25">
      <c r="A11" s="89"/>
      <c r="B11" s="67"/>
      <c r="C11" s="67"/>
    </row>
    <row r="12" spans="1:5" x14ac:dyDescent="0.25">
      <c r="A12" s="89"/>
      <c r="B12" s="67"/>
      <c r="C12" s="67"/>
    </row>
    <row r="13" spans="1:5" x14ac:dyDescent="0.25">
      <c r="A13" s="89"/>
      <c r="B13" s="67"/>
      <c r="C13" s="67"/>
    </row>
    <row r="14" spans="1:5" x14ac:dyDescent="0.25">
      <c r="A14" s="89"/>
      <c r="B14" s="67"/>
      <c r="C14" s="67"/>
    </row>
    <row r="15" spans="1:5" x14ac:dyDescent="0.25">
      <c r="A15" s="89"/>
      <c r="B15" s="67"/>
      <c r="C15" s="125"/>
    </row>
    <row r="16" spans="1:5" x14ac:dyDescent="0.25">
      <c r="A16" s="89"/>
      <c r="B16" s="67"/>
      <c r="C16" s="67"/>
    </row>
    <row r="17" spans="1:5" x14ac:dyDescent="0.25">
      <c r="A17" s="89"/>
      <c r="B17" s="67"/>
      <c r="C17" s="67"/>
    </row>
    <row r="18" spans="1:5" x14ac:dyDescent="0.25">
      <c r="A18" s="89"/>
      <c r="B18" s="67"/>
      <c r="C18" s="67"/>
      <c r="E18" s="31"/>
    </row>
    <row r="19" spans="1:5" x14ac:dyDescent="0.25">
      <c r="A19" s="89"/>
      <c r="B19" s="67"/>
      <c r="C19" s="67"/>
      <c r="E19" s="30"/>
    </row>
    <row r="20" spans="1:5" x14ac:dyDescent="0.25">
      <c r="A20" s="89"/>
      <c r="B20" s="67"/>
      <c r="C20" s="67"/>
    </row>
    <row r="21" spans="1:5" x14ac:dyDescent="0.25">
      <c r="A21" s="89"/>
      <c r="B21" s="67"/>
      <c r="C21" s="67"/>
    </row>
    <row r="22" spans="1:5" x14ac:dyDescent="0.25">
      <c r="A22" s="89"/>
      <c r="B22" s="67"/>
      <c r="C22" s="67"/>
    </row>
    <row r="23" spans="1:5" x14ac:dyDescent="0.25">
      <c r="A23" s="61"/>
      <c r="B23" s="126"/>
      <c r="C23" s="126"/>
    </row>
    <row r="24" spans="1:5" x14ac:dyDescent="0.25">
      <c r="A24" s="61"/>
      <c r="B24" s="126"/>
      <c r="C24" s="126"/>
    </row>
    <row r="25" spans="1:5" x14ac:dyDescent="0.25">
      <c r="A25" s="61"/>
      <c r="B25" s="126"/>
      <c r="C25" s="126"/>
    </row>
    <row r="26" spans="1:5" x14ac:dyDescent="0.25">
      <c r="A26" s="89"/>
      <c r="B26" s="67"/>
      <c r="C26" s="67"/>
    </row>
    <row r="27" spans="1:5" x14ac:dyDescent="0.25">
      <c r="A27" s="89"/>
      <c r="B27" s="67"/>
      <c r="C27" s="67"/>
    </row>
    <row r="28" spans="1:5" x14ac:dyDescent="0.25">
      <c r="A28" s="61"/>
      <c r="B28" s="67"/>
      <c r="C28" s="67"/>
    </row>
    <row r="29" spans="1:5" x14ac:dyDescent="0.25">
      <c r="A29" s="89"/>
      <c r="B29" s="67"/>
      <c r="C29" s="67"/>
    </row>
    <row r="30" spans="1:5" x14ac:dyDescent="0.25">
      <c r="A30" s="89"/>
      <c r="B30" s="67"/>
      <c r="C30" s="67"/>
      <c r="E30" s="30"/>
    </row>
    <row r="31" spans="1:5" x14ac:dyDescent="0.25">
      <c r="A31" s="89"/>
      <c r="B31" s="67"/>
      <c r="C31" s="67"/>
      <c r="E31" s="30"/>
    </row>
    <row r="32" spans="1:5" x14ac:dyDescent="0.25">
      <c r="A32" s="89"/>
      <c r="B32" s="67"/>
      <c r="C32" s="67"/>
      <c r="E32" s="30"/>
    </row>
    <row r="33" spans="1:5" x14ac:dyDescent="0.25">
      <c r="A33" s="89"/>
      <c r="B33" s="67"/>
      <c r="C33" s="67"/>
    </row>
    <row r="34" spans="1:5" x14ac:dyDescent="0.25">
      <c r="A34" s="89"/>
      <c r="B34" s="67"/>
      <c r="C34" s="67"/>
    </row>
    <row r="35" spans="1:5" x14ac:dyDescent="0.25">
      <c r="A35" s="89"/>
      <c r="B35" s="67"/>
      <c r="C35" s="67"/>
    </row>
    <row r="36" spans="1:5" x14ac:dyDescent="0.25">
      <c r="A36" s="89"/>
      <c r="B36" s="67"/>
      <c r="C36" s="67"/>
    </row>
    <row r="37" spans="1:5" x14ac:dyDescent="0.25">
      <c r="A37" s="89"/>
      <c r="B37" s="67"/>
      <c r="C37" s="67"/>
    </row>
    <row r="38" spans="1:5" x14ac:dyDescent="0.25">
      <c r="A38" s="89"/>
      <c r="B38" s="67"/>
      <c r="C38" s="67"/>
    </row>
    <row r="39" spans="1:5" x14ac:dyDescent="0.25">
      <c r="A39" s="89"/>
      <c r="B39" s="67"/>
      <c r="C39" s="67"/>
    </row>
    <row r="40" spans="1:5" x14ac:dyDescent="0.25">
      <c r="A40" s="89"/>
      <c r="B40" s="67"/>
      <c r="C40" s="67"/>
    </row>
    <row r="41" spans="1:5" x14ac:dyDescent="0.25">
      <c r="A41" s="89"/>
      <c r="B41" s="67"/>
      <c r="C41" s="67"/>
      <c r="E41" s="30"/>
    </row>
    <row r="42" spans="1:5" x14ac:dyDescent="0.25">
      <c r="A42" s="89"/>
      <c r="B42" s="67"/>
      <c r="C42" s="67"/>
    </row>
    <row r="43" spans="1:5" x14ac:dyDescent="0.25">
      <c r="A43" s="89"/>
      <c r="B43" s="67"/>
      <c r="C43" s="67"/>
    </row>
    <row r="44" spans="1:5" x14ac:dyDescent="0.25">
      <c r="A44" s="89"/>
      <c r="B44" s="67"/>
      <c r="C44" s="67"/>
    </row>
    <row r="45" spans="1:5" x14ac:dyDescent="0.25">
      <c r="A45" s="89"/>
      <c r="B45" s="67"/>
      <c r="C45" s="67"/>
    </row>
    <row r="46" spans="1:5" x14ac:dyDescent="0.25">
      <c r="A46" s="89"/>
      <c r="B46" s="67"/>
      <c r="C46" s="67"/>
    </row>
    <row r="47" spans="1:5" x14ac:dyDescent="0.25">
      <c r="A47" s="89"/>
      <c r="B47" s="67"/>
      <c r="C47" s="67"/>
    </row>
    <row r="48" spans="1:5" x14ac:dyDescent="0.25">
      <c r="A48" s="89"/>
      <c r="B48" s="127"/>
      <c r="C48" s="127"/>
      <c r="D48" s="46"/>
      <c r="E48" s="46"/>
    </row>
    <row r="49" spans="1:3" x14ac:dyDescent="0.25">
      <c r="A49" s="89"/>
      <c r="B49" s="89"/>
      <c r="C49" s="128"/>
    </row>
  </sheetData>
  <mergeCells count="3">
    <mergeCell ref="A1:C1"/>
    <mergeCell ref="A2:C2"/>
    <mergeCell ref="A3:C3"/>
  </mergeCells>
  <phoneticPr fontId="1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7"/>
  <sheetViews>
    <sheetView zoomScale="150" zoomScaleNormal="150" zoomScalePageLayoutView="150" workbookViewId="0">
      <selection activeCell="B36" sqref="B36"/>
    </sheetView>
  </sheetViews>
  <sheetFormatPr defaultColWidth="11.42578125" defaultRowHeight="15" x14ac:dyDescent="0.25"/>
  <cols>
    <col min="1" max="1" width="3.42578125" style="2" customWidth="1"/>
    <col min="2" max="2" width="40.140625" style="2" customWidth="1"/>
    <col min="3" max="3" width="11.42578125" style="2"/>
    <col min="4" max="5" width="12" style="2" bestFit="1" customWidth="1"/>
    <col min="6" max="16384" width="11.42578125" style="2"/>
  </cols>
  <sheetData>
    <row r="1" spans="1:4" x14ac:dyDescent="0.25">
      <c r="A1" s="140" t="s">
        <v>153</v>
      </c>
      <c r="B1" s="140"/>
      <c r="C1" s="140"/>
      <c r="D1" s="140"/>
    </row>
    <row r="2" spans="1:4" x14ac:dyDescent="0.25">
      <c r="A2" s="140" t="s">
        <v>132</v>
      </c>
      <c r="B2" s="140"/>
      <c r="C2" s="140"/>
      <c r="D2" s="140"/>
    </row>
    <row r="3" spans="1:4" x14ac:dyDescent="0.25">
      <c r="A3" s="140" t="s">
        <v>39</v>
      </c>
      <c r="B3" s="140"/>
      <c r="C3" s="140"/>
      <c r="D3" s="140"/>
    </row>
    <row r="5" spans="1:4" x14ac:dyDescent="0.25">
      <c r="A5" s="89"/>
      <c r="B5" s="89"/>
      <c r="C5" s="89"/>
      <c r="D5" s="34"/>
    </row>
    <row r="6" spans="1:4" x14ac:dyDescent="0.25">
      <c r="A6" s="89"/>
      <c r="B6" s="89"/>
      <c r="C6" s="89"/>
      <c r="D6" s="42"/>
    </row>
    <row r="7" spans="1:4" x14ac:dyDescent="0.25">
      <c r="A7" s="89"/>
      <c r="B7" s="89"/>
      <c r="C7" s="89"/>
      <c r="D7" s="34"/>
    </row>
    <row r="8" spans="1:4" x14ac:dyDescent="0.25">
      <c r="A8" s="89"/>
      <c r="B8" s="89"/>
      <c r="C8" s="89"/>
      <c r="D8" s="42"/>
    </row>
    <row r="9" spans="1:4" x14ac:dyDescent="0.25">
      <c r="A9" s="42"/>
      <c r="B9" s="89"/>
      <c r="C9" s="34"/>
      <c r="D9" s="129"/>
    </row>
    <row r="10" spans="1:4" x14ac:dyDescent="0.25">
      <c r="A10" s="42"/>
      <c r="B10" s="89"/>
      <c r="C10" s="42"/>
      <c r="D10" s="42"/>
    </row>
    <row r="11" spans="1:4" x14ac:dyDescent="0.25">
      <c r="A11" s="89"/>
      <c r="B11" s="89"/>
      <c r="C11" s="42"/>
      <c r="D11" s="42"/>
    </row>
    <row r="12" spans="1:4" x14ac:dyDescent="0.25">
      <c r="A12" s="89"/>
      <c r="B12" s="89"/>
      <c r="C12" s="42"/>
      <c r="D12" s="42"/>
    </row>
    <row r="13" spans="1:4" x14ac:dyDescent="0.25">
      <c r="A13" s="89"/>
      <c r="B13" s="89"/>
      <c r="C13" s="42"/>
      <c r="D13" s="42"/>
    </row>
    <row r="14" spans="1:4" x14ac:dyDescent="0.25">
      <c r="A14" s="89"/>
      <c r="B14" s="89"/>
      <c r="C14" s="42"/>
      <c r="D14" s="42"/>
    </row>
    <row r="15" spans="1:4" x14ac:dyDescent="0.25">
      <c r="A15" s="89"/>
      <c r="B15" s="89"/>
      <c r="C15" s="42"/>
      <c r="D15" s="42"/>
    </row>
    <row r="16" spans="1:4" x14ac:dyDescent="0.25">
      <c r="A16" s="89"/>
      <c r="B16" s="89"/>
      <c r="C16" s="42"/>
      <c r="D16" s="42"/>
    </row>
    <row r="17" spans="1:5" x14ac:dyDescent="0.25">
      <c r="A17" s="89"/>
      <c r="B17" s="89"/>
      <c r="C17" s="42"/>
      <c r="D17" s="42"/>
    </row>
    <row r="18" spans="1:5" x14ac:dyDescent="0.25">
      <c r="A18" s="89"/>
      <c r="B18" s="89"/>
      <c r="C18" s="89"/>
      <c r="D18" s="42"/>
    </row>
    <row r="19" spans="1:5" x14ac:dyDescent="0.25">
      <c r="A19" s="89"/>
      <c r="B19" s="42"/>
      <c r="C19" s="130"/>
      <c r="D19" s="42"/>
    </row>
    <row r="20" spans="1:5" x14ac:dyDescent="0.25">
      <c r="A20" s="89"/>
      <c r="B20" s="42"/>
      <c r="C20" s="130"/>
      <c r="D20" s="42"/>
    </row>
    <row r="21" spans="1:5" x14ac:dyDescent="0.25">
      <c r="A21" s="89"/>
      <c r="B21" s="42"/>
      <c r="C21" s="130"/>
      <c r="D21" s="42"/>
    </row>
    <row r="22" spans="1:5" x14ac:dyDescent="0.25">
      <c r="A22" s="89"/>
      <c r="B22" s="42"/>
      <c r="C22" s="130"/>
      <c r="D22" s="42"/>
    </row>
    <row r="23" spans="1:5" x14ac:dyDescent="0.25">
      <c r="A23" s="89"/>
      <c r="B23" s="89"/>
      <c r="C23" s="89"/>
      <c r="D23" s="42"/>
    </row>
    <row r="24" spans="1:5" x14ac:dyDescent="0.25">
      <c r="A24" s="89"/>
      <c r="B24" s="89"/>
      <c r="C24" s="89"/>
      <c r="D24" s="34"/>
      <c r="E24" s="31"/>
    </row>
    <row r="25" spans="1:5" x14ac:dyDescent="0.25">
      <c r="A25" s="89"/>
      <c r="B25" s="89"/>
      <c r="C25" s="89"/>
      <c r="D25" s="42"/>
      <c r="E25" s="101"/>
    </row>
    <row r="26" spans="1:5" x14ac:dyDescent="0.25">
      <c r="A26" s="89"/>
      <c r="B26" s="89"/>
      <c r="C26" s="89"/>
      <c r="D26" s="34"/>
    </row>
    <row r="27" spans="1:5" x14ac:dyDescent="0.25">
      <c r="A27" s="89"/>
      <c r="B27" s="89"/>
      <c r="C27" s="89"/>
      <c r="D27" s="89"/>
    </row>
  </sheetData>
  <mergeCells count="3">
    <mergeCell ref="A1:D1"/>
    <mergeCell ref="A2:D2"/>
    <mergeCell ref="A3:D3"/>
  </mergeCells>
  <phoneticPr fontId="16" type="noConversion"/>
  <pageMargins left="0.7" right="0.7" top="0.75" bottom="0.75" header="0.3" footer="0.3"/>
  <pageSetup orientation="portrait" horizontalDpi="4294967292" verticalDpi="429496729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zoomScale="200" zoomScaleNormal="200" zoomScalePageLayoutView="200" workbookViewId="0">
      <selection activeCell="C18" sqref="C18"/>
    </sheetView>
  </sheetViews>
  <sheetFormatPr defaultColWidth="11.42578125" defaultRowHeight="15" x14ac:dyDescent="0.25"/>
  <cols>
    <col min="1" max="1" width="52.140625" style="2" customWidth="1"/>
    <col min="2" max="2" width="1.85546875" style="2" customWidth="1"/>
    <col min="3" max="3" width="15.7109375" style="2" customWidth="1"/>
    <col min="4" max="16384" width="11.42578125" style="2"/>
  </cols>
  <sheetData>
    <row r="1" spans="1:3" x14ac:dyDescent="0.25">
      <c r="A1" s="140" t="s">
        <v>153</v>
      </c>
      <c r="B1" s="140"/>
      <c r="C1" s="140"/>
    </row>
    <row r="2" spans="1:3" x14ac:dyDescent="0.25">
      <c r="A2" s="140" t="s">
        <v>103</v>
      </c>
      <c r="B2" s="140"/>
      <c r="C2" s="140"/>
    </row>
    <row r="3" spans="1:3" x14ac:dyDescent="0.25">
      <c r="A3" s="140" t="s">
        <v>39</v>
      </c>
      <c r="B3" s="140"/>
      <c r="C3" s="140"/>
    </row>
    <row r="5" spans="1:3" x14ac:dyDescent="0.25">
      <c r="A5" s="89"/>
      <c r="B5" s="89"/>
      <c r="C5" s="34"/>
    </row>
    <row r="6" spans="1:3" x14ac:dyDescent="0.25">
      <c r="A6" s="89"/>
      <c r="B6" s="89"/>
      <c r="C6" s="42"/>
    </row>
    <row r="7" spans="1:3" x14ac:dyDescent="0.25">
      <c r="A7" s="89"/>
      <c r="B7" s="89"/>
      <c r="C7" s="34"/>
    </row>
    <row r="8" spans="1:3" x14ac:dyDescent="0.25">
      <c r="A8" s="89"/>
      <c r="B8" s="89"/>
      <c r="C8" s="42"/>
    </row>
    <row r="9" spans="1:3" x14ac:dyDescent="0.25">
      <c r="A9" s="89"/>
      <c r="B9" s="89"/>
      <c r="C9" s="34"/>
    </row>
    <row r="10" spans="1:3" x14ac:dyDescent="0.25">
      <c r="A10" s="89"/>
      <c r="B10" s="89"/>
      <c r="C10" s="89"/>
    </row>
    <row r="11" spans="1:3" x14ac:dyDescent="0.25">
      <c r="A11" s="89"/>
      <c r="B11" s="89"/>
      <c r="C11" s="89"/>
    </row>
    <row r="12" spans="1:3" x14ac:dyDescent="0.25">
      <c r="A12" s="89"/>
      <c r="B12" s="89"/>
      <c r="C12" s="89"/>
    </row>
  </sheetData>
  <mergeCells count="3">
    <mergeCell ref="A1:C1"/>
    <mergeCell ref="A2:C2"/>
    <mergeCell ref="A3:C3"/>
  </mergeCells>
  <phoneticPr fontId="16"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
  <sheetViews>
    <sheetView zoomScale="150" zoomScaleNormal="150" zoomScalePageLayoutView="150" workbookViewId="0">
      <selection activeCell="A5" sqref="A5"/>
    </sheetView>
  </sheetViews>
  <sheetFormatPr defaultColWidth="11.42578125" defaultRowHeight="15" x14ac:dyDescent="0.25"/>
  <cols>
    <col min="1" max="1" width="37" style="2" customWidth="1"/>
    <col min="2" max="2" width="2.140625" style="2" customWidth="1"/>
    <col min="3" max="3" width="14" style="2" customWidth="1"/>
    <col min="4" max="4" width="14.140625" style="2" customWidth="1"/>
    <col min="5" max="16384" width="11.42578125" style="2"/>
  </cols>
  <sheetData>
    <row r="1" spans="1:4" x14ac:dyDescent="0.25">
      <c r="A1" s="140" t="s">
        <v>153</v>
      </c>
      <c r="B1" s="140"/>
      <c r="C1" s="140"/>
      <c r="D1" s="140"/>
    </row>
    <row r="2" spans="1:4" x14ac:dyDescent="0.25">
      <c r="A2" s="140" t="s">
        <v>104</v>
      </c>
      <c r="B2" s="140"/>
      <c r="C2" s="140"/>
      <c r="D2" s="140"/>
    </row>
    <row r="3" spans="1:4" x14ac:dyDescent="0.25">
      <c r="A3" s="140" t="s">
        <v>39</v>
      </c>
      <c r="B3" s="140"/>
      <c r="C3" s="140"/>
      <c r="D3" s="140"/>
    </row>
  </sheetData>
  <mergeCells count="3">
    <mergeCell ref="A1:D1"/>
    <mergeCell ref="A2:D2"/>
    <mergeCell ref="A3:D3"/>
  </mergeCells>
  <phoneticPr fontId="16" type="noConversion"/>
  <pageMargins left="0.7" right="0.7" top="0.63541666666666663"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Instructions</vt:lpstr>
      <vt:lpstr>Unadjusted Trial Balance</vt:lpstr>
      <vt:lpstr>Adjustments Needed</vt:lpstr>
      <vt:lpstr>Adjusting Journal Entries</vt:lpstr>
      <vt:lpstr>12-31-16 T-Accounts</vt:lpstr>
      <vt:lpstr>Adjusted Trial Balance</vt:lpstr>
      <vt:lpstr>Income Statement</vt:lpstr>
      <vt:lpstr>Statement of Retained Earnings</vt:lpstr>
      <vt:lpstr>Balance Sheet</vt:lpstr>
      <vt:lpstr>Closing Entries</vt:lpstr>
      <vt:lpstr>12-31-16 Post Close T-Accounts</vt:lpstr>
      <vt:lpstr>Post-Closing Trial Balance</vt:lpstr>
      <vt:lpstr>grading rubric</vt:lpstr>
      <vt:lpstr>'12-31-16 Post Close T-Accounts'!Print_Area</vt:lpstr>
      <vt:lpstr>'12-31-16 T-Accounts'!Print_Area</vt:lpstr>
      <vt:lpstr>'Adjusted Trial Balance'!Print_Area</vt:lpstr>
      <vt:lpstr>'Adjusting Journal Entries'!Print_Area</vt:lpstr>
      <vt:lpstr>'Adjustments Needed'!Print_Area</vt:lpstr>
      <vt:lpstr>'Balance Sheet'!Print_Area</vt:lpstr>
      <vt:lpstr>'Closing Entries'!Print_Area</vt:lpstr>
      <vt:lpstr>'grading rubric'!Print_Area</vt:lpstr>
      <vt:lpstr>'Income Statement'!Print_Area</vt:lpstr>
      <vt:lpstr>Instructions!Print_Area</vt:lpstr>
      <vt:lpstr>'Post-Closing Trial Balance'!Print_Area</vt:lpstr>
      <vt:lpstr>'Statement of Retained Earnings'!Print_Area</vt:lpstr>
      <vt:lpstr>'Unadjusted Trial Balance'!Print_Area</vt:lpstr>
    </vt:vector>
  </TitlesOfParts>
  <Company>Athens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Corzine;John Berzett</dc:creator>
  <cp:lastModifiedBy>Traci</cp:lastModifiedBy>
  <cp:lastPrinted>2015-01-06T22:08:45Z</cp:lastPrinted>
  <dcterms:created xsi:type="dcterms:W3CDTF">2012-02-07T18:23:06Z</dcterms:created>
  <dcterms:modified xsi:type="dcterms:W3CDTF">2017-07-20T00:31:21Z</dcterms:modified>
</cp:coreProperties>
</file>